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bookViews>
  <sheets>
    <sheet name="1" sheetId="4" r:id="rId1"/>
  </sheets>
  <calcPr calcId="125725"/>
</workbook>
</file>

<file path=xl/calcChain.xml><?xml version="1.0" encoding="utf-8"?>
<calcChain xmlns="http://schemas.openxmlformats.org/spreadsheetml/2006/main">
  <c r="D68" i="4"/>
  <c r="D64"/>
  <c r="D60"/>
  <c r="D56"/>
  <c r="D54"/>
  <c r="D53"/>
  <c r="D51"/>
  <c r="K14"/>
  <c r="K22"/>
  <c r="D22" s="1"/>
  <c r="K23"/>
  <c r="L23"/>
  <c r="L14"/>
  <c r="L11"/>
  <c r="K11"/>
  <c r="H24"/>
  <c r="D24"/>
  <c r="H23"/>
  <c r="D23"/>
  <c r="L22"/>
  <c r="H22"/>
  <c r="H21"/>
  <c r="D21"/>
  <c r="L20"/>
  <c r="K20"/>
  <c r="H20"/>
  <c r="D20"/>
  <c r="D19"/>
  <c r="H18"/>
  <c r="D18"/>
  <c r="H17"/>
  <c r="D17"/>
  <c r="D16"/>
  <c r="H15"/>
  <c r="D15" s="1"/>
  <c r="H14"/>
  <c r="D13"/>
  <c r="H12"/>
  <c r="D12"/>
  <c r="H11"/>
  <c r="D11"/>
  <c r="D14" l="1"/>
</calcChain>
</file>

<file path=xl/sharedStrings.xml><?xml version="1.0" encoding="utf-8"?>
<sst xmlns="http://schemas.openxmlformats.org/spreadsheetml/2006/main" count="326" uniqueCount="130">
  <si>
    <t>№</t>
  </si>
  <si>
    <t>Наименование показателя</t>
  </si>
  <si>
    <t>Единица измерения</t>
  </si>
  <si>
    <t>Закупки всего</t>
  </si>
  <si>
    <t>В том числе</t>
  </si>
  <si>
    <t>Конкурентные способы определения поставщиков (подрядчиков, исполнителей)</t>
  </si>
  <si>
    <t>Закупки у единственного поставщика</t>
  </si>
  <si>
    <t>Конкурсы</t>
  </si>
  <si>
    <t>Электронные аукционы</t>
  </si>
  <si>
    <t>Запросы котировок</t>
  </si>
  <si>
    <t>Запросы предложений</t>
  </si>
  <si>
    <t>открытые</t>
  </si>
  <si>
    <t>открытые с ограниченным участием</t>
  </si>
  <si>
    <t>без проведения конкурентных  способов определения поставщиков (подрядчиков, исполнителей)</t>
  </si>
  <si>
    <t>закупки малого объема</t>
  </si>
  <si>
    <t>х</t>
  </si>
  <si>
    <t>ед.</t>
  </si>
  <si>
    <t>1.1</t>
  </si>
  <si>
    <t>2.1</t>
  </si>
  <si>
    <t>тыс. руб.</t>
  </si>
  <si>
    <t>3.1</t>
  </si>
  <si>
    <t>3.2</t>
  </si>
  <si>
    <t>4.1</t>
  </si>
  <si>
    <t>2</t>
  </si>
  <si>
    <t>3</t>
  </si>
  <si>
    <t>4</t>
  </si>
  <si>
    <t>5</t>
  </si>
  <si>
    <t>5.1</t>
  </si>
  <si>
    <t>5.2</t>
  </si>
  <si>
    <t>6</t>
  </si>
  <si>
    <t>6.1</t>
  </si>
  <si>
    <t>7.1</t>
  </si>
  <si>
    <t>8.1</t>
  </si>
  <si>
    <t>9</t>
  </si>
  <si>
    <t>9.1</t>
  </si>
  <si>
    <t>10.1</t>
  </si>
  <si>
    <t>13.1</t>
  </si>
  <si>
    <t>14</t>
  </si>
  <si>
    <t>15</t>
  </si>
  <si>
    <t>открытые двухэтапные</t>
  </si>
  <si>
    <t>8.2</t>
  </si>
  <si>
    <t>по процедурам закупок (лотов), которые не привели к заключению контрактов</t>
  </si>
  <si>
    <t>1</t>
  </si>
  <si>
    <t>№ п/п</t>
  </si>
  <si>
    <t>7</t>
  </si>
  <si>
    <t>8</t>
  </si>
  <si>
    <t>10</t>
  </si>
  <si>
    <t>11</t>
  </si>
  <si>
    <t>12</t>
  </si>
  <si>
    <t>13</t>
  </si>
  <si>
    <t>№п/п</t>
  </si>
  <si>
    <t>тыс.руб.</t>
  </si>
  <si>
    <t xml:space="preserve">Предложения по
решению проблемы
(совершенствованию законодательства о
контрактной системе)
</t>
  </si>
  <si>
    <t>тыс. рублей</t>
  </si>
  <si>
    <t>Наименование и реквизиты нормативного правового акта</t>
  </si>
  <si>
    <t>Краткое описание нормативного правового акта</t>
  </si>
  <si>
    <t xml:space="preserve">Всего объявлено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</si>
  <si>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Всего проведено процедур закупок, с полным или частичным финансированием за счет средств межбюджетных трансфертов из бюджета Республики Башкортостан, в том числе:</t>
  </si>
  <si>
    <t>7.2</t>
  </si>
  <si>
    <t>7.3</t>
  </si>
  <si>
    <t>Суммарная начальная цена контрактов и договоров по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t>
  </si>
  <si>
    <t>Суммарная начальная цена контрактов и договоров по фактически  проведенным процедурам закупок (лотов) с полным или частичным финансированием за счет средств межбюджетных трансфертов из бюджета Республики Башкортостан, из них:</t>
  </si>
  <si>
    <t xml:space="preserve">Наименование и краткое описание
 проблемы
</t>
  </si>
  <si>
    <t xml:space="preserve">Всего проведено способов определения поставщиков (подрядчиков, исполнителей) (лотов) и закупок у единственного поставщика </t>
  </si>
  <si>
    <t>1.1.1</t>
  </si>
  <si>
    <t>Суммарная начальная цена контрактов (лотов) и договоров по проведенным процедурам</t>
  </si>
  <si>
    <t>2.1.1</t>
  </si>
  <si>
    <t>Общее количество поданных заявок</t>
  </si>
  <si>
    <t>Количество заявок, поданных для участия в способах определения поставщиков, признанных несостоявшимися.</t>
  </si>
  <si>
    <t>Количество заявок, поданных для участия в способах определения поставщиков, признанных несостоявшимися, которые не привели к заключению контрактов</t>
  </si>
  <si>
    <t>Количество заключенных контрактов</t>
  </si>
  <si>
    <t xml:space="preserve">Общая стоимость заключенных контрактов в т.ч. </t>
  </si>
  <si>
    <t>с республиканскими поставщиками (подрядчиками, исполнителями)</t>
  </si>
  <si>
    <t>Информация по процедурам, проведенным для субъектов малого предпринимательства, социально ориентированных некаоммерческих организаций (далее - СМП, СОНО)</t>
  </si>
  <si>
    <t>Совокупный годовой объем закупок для определения доли закупок у СМП, СОНО</t>
  </si>
  <si>
    <t>Всего процедур закупок (лотов) для СМП, СОНО</t>
  </si>
  <si>
    <t>количество несостоявшихся процедур закупок (лотов),  с СМП, СОНО</t>
  </si>
  <si>
    <t>количество несостоявшихся процедур закупок (лотов), которые не привели к заключению контрактов с СМП, СОНО</t>
  </si>
  <si>
    <t>Суммарная начальная цена контрактов (лотов) по проведенным процедурам с СМП, СОНО</t>
  </si>
  <si>
    <t>Суммарная начальная цена контрактов (лотов) несостоявшихся процедур закупок (лотов) с СМП, СОНО</t>
  </si>
  <si>
    <t>Суммарная начальная цена контрактов (лотов) несостоявшихся процедур закупок (лотов), которые не привели к заключению контрактов  с СМП, СОНО</t>
  </si>
  <si>
    <t xml:space="preserve">Общее количество поданных заявок по процедурам  закупок (лотов), проведенным для СМП, СОНО, в том числе: </t>
  </si>
  <si>
    <t>Количество заключенных контрактов с СМП, СОНО</t>
  </si>
  <si>
    <t>Стоимость заключенных контрактов с СМП, СОНО</t>
  </si>
  <si>
    <t>Общее годовое количество закупок,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в том числе:</t>
  </si>
  <si>
    <t>Количество закупок,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в том числе:</t>
  </si>
  <si>
    <t>Суммарная начальная (максимальная) цена контрактов по закупкам,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из них:</t>
  </si>
  <si>
    <t>Планируемый объем финансирования за счет средств межбюджетных трансфертов из бюджета Республики Башкортостан</t>
  </si>
  <si>
    <t>Суммарная начальная (максимальная) цена контрактов по закупкам,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в том числе:</t>
  </si>
  <si>
    <t xml:space="preserve">Объявлено повторных процедур закупок (лотов) с полным или частичным финансированием за счет средств межбюджетных трансфертов из бюджета Республики Башкортоста, в том числе: </t>
  </si>
  <si>
    <t>Количество несостоявшихся процедур закупок (лотов)</t>
  </si>
  <si>
    <t>Количество несостоявшихся процедур закупок (лотов), которые не привели к заключению контрактов</t>
  </si>
  <si>
    <t xml:space="preserve">Суммарная начальная цена контрактов и договоров по повторно объявленным процедурам закупок (лотов) с полным или частичным финансированием за счет средств межбюджетных трансфертов из бюджета Республики Башкортостан, в том числе: </t>
  </si>
  <si>
    <t>Объем финансирования за счет средств межбюджетных трансфертов из бюджета Республики Башкортостан</t>
  </si>
  <si>
    <t>Суммарная начальная цена контрактов по результатам несостоявшихся конкурсов, аукционов, запросов котировок, запросов предложений (лотов)</t>
  </si>
  <si>
    <t>Суммарная начальная цена контрактов по результатам несостоявшихся конкурсов, аукционов, запросов котировок, запросов предложений, которые не привели к заключению контрактов (лотов)</t>
  </si>
  <si>
    <t>Количество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</si>
  <si>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 xml:space="preserve">Информация о реализации законодательства о контрактной системе в сфере закупок </t>
  </si>
  <si>
    <t>II. Перечень муниципальных нормативных правовых актов   принятых в развитие контрактной системы в сфере закупок</t>
  </si>
  <si>
    <t xml:space="preserve">I. Информация о  проблемах, проявившихся при реализации законодательства о контрактной системе в сфере закупок
</t>
  </si>
  <si>
    <t>II. Информация об осуществлении муниципальных закупок за счет межбюджетных трансфертов из бюджета Республики Башкортостан</t>
  </si>
  <si>
    <t>Ссылка</t>
  </si>
  <si>
    <r>
      <t xml:space="preserve">Количество </t>
    </r>
    <r>
      <rPr>
        <b/>
        <sz val="11"/>
        <rFont val="Times New Roman"/>
        <family val="1"/>
        <charset val="204"/>
      </rPr>
      <t>несостоявшихся способов</t>
    </r>
    <r>
      <rPr>
        <sz val="11"/>
        <rFont val="Times New Roman"/>
        <family val="1"/>
        <charset val="204"/>
      </rPr>
      <t xml:space="preserve"> определения поставщиков (подрядчиков, исполнителей) (лотов)</t>
    </r>
  </si>
  <si>
    <r>
      <t>Количество</t>
    </r>
    <r>
      <rPr>
        <b/>
        <sz val="11"/>
        <rFont val="Times New Roman"/>
        <family val="1"/>
        <charset val="204"/>
      </rPr>
      <t xml:space="preserve"> несостоявшихся способов </t>
    </r>
    <r>
      <rPr>
        <sz val="11"/>
        <rFont val="Times New Roman"/>
        <family val="1"/>
        <charset val="204"/>
      </rPr>
      <t xml:space="preserve">определения поставщиков (подрядчиков, исполнителей) (лотов), которые </t>
    </r>
    <r>
      <rPr>
        <b/>
        <sz val="11"/>
        <rFont val="Times New Roman"/>
        <family val="1"/>
        <charset val="204"/>
      </rPr>
      <t>не привели к заключению контрактов</t>
    </r>
  </si>
  <si>
    <r>
      <t xml:space="preserve">Суммарная начальная цена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t>
    </r>
  </si>
  <si>
    <r>
      <t xml:space="preserve">Суммарная начальная цена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  которые </t>
    </r>
    <r>
      <rPr>
        <b/>
        <sz val="11"/>
        <rFont val="Times New Roman"/>
        <family val="1"/>
        <charset val="204"/>
      </rPr>
      <t>не привели к заключению контрактов</t>
    </r>
    <r>
      <rPr>
        <sz val="11"/>
        <rFont val="Times New Roman"/>
        <family val="1"/>
        <charset val="204"/>
      </rPr>
      <t>.</t>
    </r>
  </si>
  <si>
    <r>
      <t xml:space="preserve">количество заключенных контрактов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</si>
  <si>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общая стоимость заключенных контрактов по результатам </t>
    </r>
    <r>
      <rPr>
        <b/>
        <sz val="11"/>
        <rFont val="Times New Roman"/>
        <family val="1"/>
        <charset val="204"/>
      </rPr>
      <t>несостоявшихся</t>
    </r>
    <r>
      <rPr>
        <sz val="11"/>
        <rFont val="Times New Roman"/>
        <family val="1"/>
        <charset val="204"/>
      </rPr>
      <t xml:space="preserve"> конкурсов, аукционов (лотов), запросов котировок, запросов предложений</t>
    </r>
  </si>
  <si>
    <r>
      <t xml:space="preserve">Количество заключенных контрактов с СМП, СОНО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</si>
  <si>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Стоимость заключенных контрактов с СМП, СОНО по результатам </t>
    </r>
    <r>
      <rPr>
        <b/>
        <sz val="11"/>
        <rFont val="Times New Roman"/>
        <family val="1"/>
        <charset val="204"/>
      </rPr>
      <t>несостоявшихся</t>
    </r>
    <r>
      <rPr>
        <sz val="11"/>
        <rFont val="Times New Roman"/>
        <family val="1"/>
        <charset val="204"/>
      </rPr>
      <t xml:space="preserve"> способов определения поставщиков (подрядчиков, исполнителей) (лотов)</t>
    </r>
  </si>
  <si>
    <r>
      <t xml:space="preserve">Количество заключенных контрактов с СМП, СОНО, </t>
    </r>
    <r>
      <rPr>
        <b/>
        <sz val="11"/>
        <rFont val="Times New Roman"/>
        <family val="1"/>
        <charset val="204"/>
      </rPr>
      <t>привлекаемыми</t>
    </r>
    <r>
      <rPr>
        <sz val="11"/>
        <rFont val="Times New Roman"/>
        <family val="1"/>
        <charset val="204"/>
      </rPr>
      <t xml:space="preserve"> к исполнению контрактов в качестве </t>
    </r>
    <r>
      <rPr>
        <b/>
        <sz val="11"/>
        <rFont val="Times New Roman"/>
        <family val="1"/>
        <charset val="204"/>
      </rPr>
      <t>субподрядчиков, соисполнителей</t>
    </r>
  </si>
  <si>
    <r>
      <t xml:space="preserve">Стоимость заключенных контрактов с СМП, СОНО, </t>
    </r>
    <r>
      <rPr>
        <b/>
        <sz val="11"/>
        <rFont val="Times New Roman"/>
        <family val="1"/>
        <charset val="204"/>
      </rPr>
      <t>привлекаемыми</t>
    </r>
    <r>
      <rPr>
        <sz val="11"/>
        <rFont val="Times New Roman"/>
        <family val="1"/>
        <charset val="204"/>
      </rPr>
      <t xml:space="preserve"> к исполнению контрактов в качестве </t>
    </r>
    <r>
      <rPr>
        <b/>
        <sz val="11"/>
        <rFont val="Times New Roman"/>
        <family val="1"/>
        <charset val="204"/>
      </rPr>
      <t>субподрядчиков, соисполнителей</t>
    </r>
  </si>
  <si>
    <t>Общая стоимость заключенных контрактов и договоров  с полным или частичным финансированием за счет средств межбюджетных трансфертов из бюджета Республики Башкортостан, в том числе:</t>
  </si>
  <si>
    <t>Проведено процедур закупок, по которым  определение поставщиков (подрядчиков, исполнителей) осуществлялось через    Госкомитет  Республики Башкортостан по мониторингу социально-экономического развития (в рамках условий о централизации закупок)</t>
  </si>
  <si>
    <t xml:space="preserve">I. Сведения  об осуществлении  закупок товаров, работ, услуг для обеспечения муниципальных нужд </t>
  </si>
  <si>
    <t>Общее годовое количество закупок (лотов), предусмотренных планами-графиками в отчетном году,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Госкомитет  РБ по конкурентной политике  (в рамках условий о централизации закупок)</t>
  </si>
  <si>
    <t>Количество закупок (лотов), предусмотренных планами-графиками на следующий за отчетным квартал, с полным или частичным финансированием за счет средств межбюджетных трансфертов из бюджета Республики Башкортостан, по которым определение поставщиков (подрядчиков, исполнителей) запланировано осуществлять через    Госкомитет  РБ по конкурентной политике (в рамках условий о централизации закупок)</t>
  </si>
  <si>
    <t>По закупкам (лотам),  по которым определение поставщиков (подрядчиков, исполнителей) запланировано осуществлять через    Госкомитет  Республики Башкортостан по конкурентной политике (в рамках условий о централизации закупок)</t>
  </si>
  <si>
    <t>По закупкам, предусмотренных планами-графиками на следующий за отчетным квартал, по которым  определение поставщиков (подрядчиков, исполнителей) запланировано осуществлять через   Госкомитет  Республики Башкортостан по  конкурентной политике развития (в рамках условий о централизации закупок)</t>
  </si>
  <si>
    <t>объявлено процедур закупок (лотов), по которым  определение поставщиков (подрядчиков, исполнителей) осуществлялось через  Госкомитет  Республики Башкортостан по конкурентной политике (в рамках условий о централизации закупок)</t>
  </si>
  <si>
    <t>Объявлено повторных процедур закупок (лотов), по которым  определение поставщиков (подрядчиков, исполнителей) осуществлялось через Госкомитет  РБ  по мониторингу конкурентной политике (в рамках условий о централизации закупок)</t>
  </si>
  <si>
    <t>По процедурам закупок (лотов), по которым   определение поставщиков (подрядчиков, исполнителей) осуществлено через  Госкомитет  Республики Башкортостан по конкурентной политике (в рамках условий о централизации закупок)</t>
  </si>
  <si>
    <t>По процедурам закупок (лотов), по которым определение поставщиков (подрядчиков, исполнителей) осуществлено через  Госкомитет  Республики Башкортостан по конкурентной политике (в рамках условий о централизации закупок)</t>
  </si>
  <si>
    <t>По закупкам (лотам), по которым определение поставщиков (подрядчиков, исполнителей) осуществлено через  Гокомитет  Республики Башкортостан по конкурентной политике (в рамках условий о централизации закупок)</t>
  </si>
  <si>
    <t>В соответствии со статьей 103 Федерального закона №44-ФЗ и Правил ведения реестра контрактов, утвержденных постановлением Правительства РФ от 28 ноября 2013г. №1084 заказчики размещают в реестре контрактов сведения об обеспечении гарантийных обязательств (при наличии) и их размере. При размещении данных сведений возникает вопрос, каким образом отобразить информацию об  обеспечении гарантийных обязательст, так как на момент подписания контракта поставщик (подрядчик,исполнитель) не может сообщить заказчику какой способ обеспечения гарантийных обязательств будет выбран при исполнении контракта. Как в этом случае в контракте указать условия о предоставлении гарантийных обязательств и соответственно каким образом  отобразить информацию об  обеспечении гарантийных обязательств при размещении сведений о заключенном контракте в реестре контрактов</t>
  </si>
  <si>
    <t>Необходимо внести поправки в нормативные правовые акты, регулирующие порядок ведения реестра контрактов.  Информацию о предоставлении обеспечения гарантийных обязательств в реестре контрактов целесообразно размещать на стадии исполнения контракта</t>
  </si>
  <si>
    <t xml:space="preserve">Постановление администрации городского округа город Октябрьский Республики Башкортостан от 20.04.2020 №1269 "Об утверждении Регламента исполнения финансовым управлением администрации городского округа город Октябрьский Республики Башкортостан полномочий по осуществлению контроля в сфере закупок товаров, работ, услуг для обеспечения муниципальных нужд" </t>
  </si>
  <si>
    <t>Утвержден Регламента исполнения финансовым управлением администрации городского округа город Октябрьский Республики Башкортостан полномочий по осуществлению контроля в сфере закупок товаров, работ, услуг для обеспечения муниципальных нужд</t>
  </si>
  <si>
    <t>http://www.oktadm.ru/search</t>
  </si>
  <si>
    <t>Сводный отчет о результатах закупок товаров, работ,  услуг для нужд муниципальных заказчиков                                                                                                                                                                                       городского округа город Октябрьский Республики Башкортостан за январь - июнь  2020 года</t>
  </si>
</sst>
</file>

<file path=xl/styles.xml><?xml version="1.0" encoding="utf-8"?>
<styleSheet xmlns="http://schemas.openxmlformats.org/spreadsheetml/2006/main">
  <numFmts count="1">
    <numFmt numFmtId="164" formatCode="#,##0.0"/>
  </numFmts>
  <fonts count="15">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sz val="12"/>
      <name val="Times New Roman"/>
      <family val="1"/>
      <charset val="204"/>
    </font>
    <font>
      <u/>
      <sz val="10"/>
      <color theme="10"/>
      <name val="Arial"/>
      <family val="2"/>
      <charset val="204"/>
    </font>
    <font>
      <sz val="11"/>
      <color theme="1"/>
      <name val="Times New Roman"/>
      <family val="1"/>
      <charset val="204"/>
    </font>
    <font>
      <sz val="11"/>
      <name val="Times New Roman"/>
      <family val="1"/>
      <charset val="204"/>
    </font>
    <font>
      <b/>
      <sz val="14"/>
      <color theme="1"/>
      <name val="Times New Roman"/>
      <family val="1"/>
      <charset val="204"/>
    </font>
    <font>
      <b/>
      <sz val="16"/>
      <color theme="1"/>
      <name val="Times New Roman"/>
      <family val="1"/>
      <charset val="204"/>
    </font>
    <font>
      <b/>
      <sz val="11"/>
      <name val="Times New Roman"/>
      <family val="1"/>
      <charset val="204"/>
    </font>
    <font>
      <sz val="11"/>
      <color indexed="8"/>
      <name val="Times New Roman"/>
      <family val="1"/>
      <charset val="204"/>
    </font>
    <font>
      <u/>
      <sz val="12"/>
      <name val="Times New Roman"/>
      <family val="1"/>
      <charset val="204"/>
    </font>
    <font>
      <sz val="13"/>
      <color theme="1"/>
      <name val="Times New Roman"/>
      <family val="1"/>
      <charset val="204"/>
    </font>
    <font>
      <sz val="13"/>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5" fillId="0" borderId="0" applyNumberFormat="0" applyFill="0" applyBorder="0" applyAlignment="0" applyProtection="0">
      <protection locked="0"/>
    </xf>
  </cellStyleXfs>
  <cellXfs count="82">
    <xf numFmtId="0" fontId="0" fillId="0" borderId="0" xfId="0"/>
    <xf numFmtId="0" fontId="2" fillId="0" borderId="0" xfId="0" applyFont="1"/>
    <xf numFmtId="0" fontId="2" fillId="0" borderId="0" xfId="0" applyFont="1" applyFill="1"/>
    <xf numFmtId="49" fontId="2" fillId="0" borderId="0" xfId="0" applyNumberFormat="1" applyFont="1"/>
    <xf numFmtId="49" fontId="2" fillId="0" borderId="0" xfId="0" applyNumberFormat="1" applyFont="1" applyFill="1"/>
    <xf numFmtId="49" fontId="4" fillId="0" borderId="1" xfId="0" applyNumberFormat="1" applyFont="1" applyBorder="1" applyAlignment="1" applyProtection="1">
      <alignment horizontal="left" vertical="center" wrapText="1"/>
      <protection locked="0"/>
    </xf>
    <xf numFmtId="0" fontId="2" fillId="0" borderId="1" xfId="0" applyFont="1" applyBorder="1" applyAlignment="1">
      <alignment vertical="top" wrapText="1"/>
    </xf>
    <xf numFmtId="49" fontId="2" fillId="0" borderId="1" xfId="0" applyNumberFormat="1" applyFont="1" applyBorder="1" applyAlignment="1">
      <alignment horizontal="justify" vertical="top" wrapText="1"/>
    </xf>
    <xf numFmtId="164" fontId="2" fillId="0" borderId="1" xfId="0" applyNumberFormat="1" applyFont="1" applyBorder="1" applyAlignment="1">
      <alignment horizontal="center" vertical="center" wrapText="1"/>
    </xf>
    <xf numFmtId="164" fontId="2" fillId="0" borderId="9" xfId="0" applyNumberFormat="1" applyFont="1" applyBorder="1" applyAlignment="1">
      <alignment horizontal="center" vertical="center" wrapText="1"/>
    </xf>
    <xf numFmtId="49" fontId="2" fillId="0" borderId="1" xfId="0" applyNumberFormat="1" applyFont="1" applyBorder="1"/>
    <xf numFmtId="0" fontId="2" fillId="0" borderId="0" xfId="0" applyFont="1" applyBorder="1"/>
    <xf numFmtId="49" fontId="2" fillId="0" borderId="1" xfId="0" applyNumberFormat="1" applyFont="1" applyBorder="1" applyAlignment="1">
      <alignment horizontal="center"/>
    </xf>
    <xf numFmtId="0" fontId="2" fillId="0" borderId="1" xfId="0" applyFont="1" applyBorder="1" applyAlignment="1">
      <alignment horizontal="center" wrapText="1"/>
    </xf>
    <xf numFmtId="0" fontId="3" fillId="0" borderId="0" xfId="0" applyFont="1" applyAlignment="1">
      <alignment horizontal="center" wrapText="1"/>
    </xf>
    <xf numFmtId="0" fontId="2" fillId="0" borderId="1" xfId="1" applyFont="1" applyBorder="1" applyAlignment="1">
      <alignment horizont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6" fillId="2" borderId="1"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49" fontId="6" fillId="0" borderId="1" xfId="0" applyNumberFormat="1" applyFont="1" applyFill="1" applyBorder="1" applyAlignment="1" applyProtection="1">
      <alignment horizontal="left" vertical="center" wrapText="1"/>
      <protection locked="0"/>
    </xf>
    <xf numFmtId="49" fontId="7" fillId="0" borderId="1" xfId="0" applyNumberFormat="1" applyFont="1" applyBorder="1" applyAlignment="1" applyProtection="1">
      <alignment horizontal="left" vertical="center" wrapText="1"/>
      <protection locked="0"/>
    </xf>
    <xf numFmtId="49" fontId="7" fillId="2" borderId="1" xfId="0" applyNumberFormat="1" applyFont="1" applyFill="1" applyBorder="1" applyAlignment="1" applyProtection="1">
      <alignment horizontal="left" vertical="center" wrapText="1"/>
      <protection locked="0"/>
    </xf>
    <xf numFmtId="49"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xf>
    <xf numFmtId="49" fontId="7" fillId="0"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14" fillId="0" borderId="1" xfId="0" applyFont="1" applyBorder="1" applyAlignment="1">
      <alignment horizontal="center" vertical="center" wrapText="1"/>
    </xf>
    <xf numFmtId="3" fontId="13" fillId="0" borderId="1" xfId="0" applyNumberFormat="1" applyFont="1" applyBorder="1" applyAlignment="1" applyProtection="1">
      <alignment horizontal="center" vertical="center" wrapText="1"/>
      <protection locked="0"/>
    </xf>
    <xf numFmtId="3" fontId="14" fillId="2" borderId="1" xfId="0" applyNumberFormat="1" applyFont="1" applyFill="1" applyBorder="1" applyAlignment="1" applyProtection="1">
      <alignment horizontal="center" vertical="center" wrapText="1"/>
      <protection locked="0"/>
    </xf>
    <xf numFmtId="4" fontId="14" fillId="2" borderId="1" xfId="0" applyNumberFormat="1" applyFont="1" applyFill="1" applyBorder="1" applyAlignment="1" applyProtection="1">
      <alignment horizontal="center" vertical="center" wrapText="1"/>
      <protection locked="0"/>
    </xf>
    <xf numFmtId="4" fontId="13" fillId="2" borderId="1" xfId="0" applyNumberFormat="1" applyFont="1" applyFill="1" applyBorder="1" applyAlignment="1" applyProtection="1">
      <alignment horizontal="center" vertical="center" wrapText="1"/>
      <protection locked="0"/>
    </xf>
    <xf numFmtId="4" fontId="13" fillId="0" borderId="1" xfId="0" applyNumberFormat="1" applyFont="1" applyBorder="1" applyAlignment="1" applyProtection="1">
      <alignment horizontal="center" vertical="center" wrapText="1"/>
      <protection locked="0"/>
    </xf>
    <xf numFmtId="4" fontId="14" fillId="3" borderId="1" xfId="0" applyNumberFormat="1" applyFont="1" applyFill="1" applyBorder="1" applyAlignment="1" applyProtection="1">
      <alignment horizontal="center" vertical="center" wrapText="1"/>
      <protection locked="0"/>
    </xf>
    <xf numFmtId="0" fontId="14" fillId="3" borderId="1" xfId="0" applyFont="1" applyFill="1" applyBorder="1" applyAlignment="1">
      <alignment horizontal="center" vertical="center" wrapText="1"/>
    </xf>
    <xf numFmtId="3" fontId="13" fillId="2" borderId="1" xfId="0" applyNumberFormat="1" applyFont="1" applyFill="1" applyBorder="1" applyAlignment="1" applyProtection="1">
      <alignment horizontal="center" vertical="center" wrapText="1"/>
      <protection locked="0"/>
    </xf>
    <xf numFmtId="4" fontId="14" fillId="4" borderId="1" xfId="0" applyNumberFormat="1" applyFont="1" applyFill="1" applyBorder="1" applyAlignment="1" applyProtection="1">
      <alignment horizontal="center" vertical="center" wrapText="1"/>
      <protection locked="0"/>
    </xf>
    <xf numFmtId="3" fontId="14" fillId="0" borderId="1" xfId="0" applyNumberFormat="1" applyFont="1" applyBorder="1" applyAlignment="1" applyProtection="1">
      <alignment horizontal="center" vertical="center" wrapText="1"/>
      <protection locked="0"/>
    </xf>
    <xf numFmtId="4" fontId="13" fillId="3" borderId="1" xfId="0" applyNumberFormat="1" applyFont="1" applyFill="1" applyBorder="1" applyAlignment="1" applyProtection="1">
      <alignment horizontal="center" vertical="center" wrapText="1"/>
      <protection locked="0"/>
    </xf>
    <xf numFmtId="3" fontId="13" fillId="0" borderId="1" xfId="0" applyNumberFormat="1" applyFont="1" applyFill="1" applyBorder="1" applyAlignment="1" applyProtection="1">
      <alignment horizontal="center" vertical="center" wrapText="1"/>
      <protection locked="0"/>
    </xf>
    <xf numFmtId="4" fontId="13" fillId="0" borderId="1" xfId="0" applyNumberFormat="1" applyFont="1" applyFill="1" applyBorder="1" applyAlignment="1" applyProtection="1">
      <alignment horizontal="center" vertical="center" wrapText="1"/>
      <protection locked="0"/>
    </xf>
    <xf numFmtId="1" fontId="13" fillId="0" borderId="1" xfId="0" applyNumberFormat="1" applyFont="1" applyBorder="1" applyAlignment="1" applyProtection="1">
      <alignment horizontal="center" vertical="center" wrapText="1"/>
      <protection locked="0"/>
    </xf>
    <xf numFmtId="1" fontId="13" fillId="0" borderId="1" xfId="0" applyNumberFormat="1" applyFont="1" applyFill="1" applyBorder="1" applyAlignment="1" applyProtection="1">
      <alignment horizontal="center" vertical="center" wrapText="1"/>
      <protection locked="0"/>
    </xf>
    <xf numFmtId="1" fontId="14" fillId="0" borderId="1" xfId="0" applyNumberFormat="1" applyFont="1" applyBorder="1" applyAlignment="1" applyProtection="1">
      <alignment horizontal="center" vertical="center" wrapText="1"/>
      <protection locked="0"/>
    </xf>
    <xf numFmtId="3" fontId="14" fillId="2" borderId="1" xfId="0" applyNumberFormat="1" applyFont="1" applyFill="1" applyBorder="1" applyAlignment="1" applyProtection="1">
      <alignment horizontal="center" vertical="center" wrapText="1"/>
    </xf>
    <xf numFmtId="4" fontId="14" fillId="2" borderId="1" xfId="0" applyNumberFormat="1" applyFont="1" applyFill="1" applyBorder="1" applyAlignment="1" applyProtection="1">
      <alignment horizontal="center" vertical="center" wrapText="1"/>
    </xf>
    <xf numFmtId="0" fontId="9" fillId="0" borderId="0" xfId="0" applyFont="1" applyAlignment="1">
      <alignment horizontal="center" wrapText="1"/>
    </xf>
    <xf numFmtId="0" fontId="3" fillId="0" borderId="0" xfId="0" applyFont="1" applyFill="1" applyAlignment="1">
      <alignment horizontal="center"/>
    </xf>
    <xf numFmtId="0" fontId="2" fillId="0" borderId="0" xfId="0" applyFont="1" applyFill="1" applyAlignment="1">
      <alignment horizontal="center"/>
    </xf>
    <xf numFmtId="0" fontId="2" fillId="0" borderId="1" xfId="0" applyFont="1" applyFill="1" applyBorder="1" applyAlignment="1">
      <alignment horizontal="center" vertical="center" wrapText="1"/>
    </xf>
    <xf numFmtId="0" fontId="8" fillId="0" borderId="0" xfId="0" applyFont="1" applyAlignment="1">
      <alignment horizontal="center" wrapText="1"/>
    </xf>
    <xf numFmtId="0" fontId="4" fillId="0" borderId="1" xfId="0" applyFont="1" applyBorder="1" applyAlignment="1">
      <alignment horizontal="center" vertical="center" wrapText="1"/>
    </xf>
    <xf numFmtId="49" fontId="11" fillId="2" borderId="1" xfId="0" applyNumberFormat="1" applyFont="1" applyFill="1" applyBorder="1" applyAlignment="1" applyProtection="1">
      <alignment horizontal="center" vertical="center" wrapText="1"/>
    </xf>
    <xf numFmtId="0" fontId="7" fillId="2" borderId="1" xfId="0" applyFont="1" applyFill="1" applyBorder="1" applyAlignment="1">
      <alignment vertical="center" wrapText="1"/>
    </xf>
    <xf numFmtId="49" fontId="4" fillId="2" borderId="2"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center"/>
    </xf>
    <xf numFmtId="0" fontId="0" fillId="0" borderId="3" xfId="0" applyBorder="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0" xfId="0" applyFont="1" applyBorder="1" applyAlignment="1">
      <alignment horizontal="center" wrapText="1"/>
    </xf>
    <xf numFmtId="0" fontId="2" fillId="0" borderId="1" xfId="1"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justify" vertical="top" wrapText="1"/>
    </xf>
    <xf numFmtId="0" fontId="2" fillId="0" borderId="3" xfId="0" applyFont="1" applyBorder="1" applyAlignment="1">
      <alignment horizontal="justify" vertical="top" wrapText="1"/>
    </xf>
    <xf numFmtId="0" fontId="2" fillId="0" borderId="4" xfId="0" applyFont="1" applyBorder="1" applyAlignment="1">
      <alignment horizontal="justify" vertical="top"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5" fillId="0" borderId="1" xfId="2" applyBorder="1" applyAlignment="1" applyProtection="1">
      <alignment horizontal="center"/>
    </xf>
    <xf numFmtId="0" fontId="12" fillId="0" borderId="1" xfId="2" applyFont="1" applyBorder="1" applyAlignment="1" applyProtection="1">
      <alignment horizontal="center"/>
    </xf>
  </cellXfs>
  <cellStyles count="3">
    <cellStyle name="Гиперссылка" xfId="2" builtinId="8"/>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xdr:col>
      <xdr:colOff>971550</xdr:colOff>
      <xdr:row>36</xdr:row>
      <xdr:rowOff>419100</xdr:rowOff>
    </xdr:from>
    <xdr:ext cx="914400" cy="264560"/>
    <xdr:sp macro="" textlink="">
      <xdr:nvSpPr>
        <xdr:cNvPr id="2" name="TextBox 1"/>
        <xdr:cNvSpPr txBox="1"/>
      </xdr:nvSpPr>
      <xdr:spPr>
        <a:xfrm>
          <a:off x="8410575" y="168687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oneCellAnchor>
    <xdr:from>
      <xdr:col>6</xdr:col>
      <xdr:colOff>971550</xdr:colOff>
      <xdr:row>37</xdr:row>
      <xdr:rowOff>419100</xdr:rowOff>
    </xdr:from>
    <xdr:ext cx="914400" cy="264560"/>
    <xdr:sp macro="" textlink="">
      <xdr:nvSpPr>
        <xdr:cNvPr id="3" name="TextBox 2"/>
        <xdr:cNvSpPr txBox="1"/>
      </xdr:nvSpPr>
      <xdr:spPr>
        <a:xfrm>
          <a:off x="7810500" y="17516475"/>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ru-RU"/>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ktadm.ru/search"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L85"/>
  <sheetViews>
    <sheetView tabSelected="1" topLeftCell="A56" zoomScale="74" zoomScaleNormal="74" workbookViewId="0">
      <selection activeCell="E71" sqref="E71"/>
    </sheetView>
  </sheetViews>
  <sheetFormatPr defaultRowHeight="15.75"/>
  <cols>
    <col min="1" max="1" width="9.140625" style="3"/>
    <col min="2" max="2" width="36.5703125" style="1" customWidth="1"/>
    <col min="3" max="9" width="17" style="1" customWidth="1"/>
    <col min="10" max="10" width="14.7109375" style="1" customWidth="1"/>
    <col min="11" max="12" width="17" style="1" customWidth="1"/>
    <col min="13" max="13" width="9.140625" style="1"/>
    <col min="14" max="14" width="11.7109375" style="1" bestFit="1" customWidth="1"/>
    <col min="15" max="16384" width="9.140625" style="1"/>
  </cols>
  <sheetData>
    <row r="2" spans="1:12" ht="45" customHeight="1">
      <c r="B2" s="46" t="s">
        <v>129</v>
      </c>
      <c r="C2" s="46"/>
      <c r="D2" s="46"/>
      <c r="E2" s="46"/>
      <c r="F2" s="46"/>
      <c r="G2" s="46"/>
      <c r="H2" s="46"/>
      <c r="I2" s="46"/>
      <c r="J2" s="46"/>
      <c r="K2" s="46"/>
      <c r="L2" s="46"/>
    </row>
    <row r="3" spans="1:12" ht="21" customHeight="1">
      <c r="B3" s="14"/>
      <c r="C3" s="14"/>
      <c r="D3" s="14"/>
      <c r="E3" s="14"/>
      <c r="F3" s="14"/>
      <c r="G3" s="14"/>
      <c r="H3" s="14"/>
      <c r="I3" s="14"/>
      <c r="J3" s="14"/>
      <c r="K3" s="14"/>
      <c r="L3" s="14"/>
    </row>
    <row r="4" spans="1:12" ht="22.5" customHeight="1">
      <c r="B4" s="14"/>
      <c r="C4" s="50" t="s">
        <v>114</v>
      </c>
      <c r="D4" s="50"/>
      <c r="E4" s="50"/>
      <c r="F4" s="50"/>
      <c r="G4" s="50"/>
      <c r="H4" s="50"/>
      <c r="I4" s="50"/>
      <c r="J4" s="50"/>
      <c r="K4" s="14"/>
      <c r="L4" s="14"/>
    </row>
    <row r="5" spans="1:12" ht="27" customHeight="1">
      <c r="A5" s="4"/>
      <c r="B5" s="2"/>
      <c r="C5" s="47"/>
      <c r="D5" s="48"/>
      <c r="E5" s="48"/>
      <c r="F5" s="48"/>
      <c r="G5" s="48"/>
      <c r="H5" s="48"/>
      <c r="I5" s="48"/>
      <c r="J5" s="48"/>
      <c r="K5" s="48"/>
      <c r="L5" s="48"/>
    </row>
    <row r="6" spans="1:12" ht="18.75" customHeight="1">
      <c r="A6" s="59" t="s">
        <v>0</v>
      </c>
      <c r="B6" s="49" t="s">
        <v>1</v>
      </c>
      <c r="C6" s="49" t="s">
        <v>2</v>
      </c>
      <c r="D6" s="49" t="s">
        <v>3</v>
      </c>
      <c r="E6" s="49" t="s">
        <v>4</v>
      </c>
      <c r="F6" s="49"/>
      <c r="G6" s="49"/>
      <c r="H6" s="49"/>
      <c r="I6" s="49"/>
      <c r="J6" s="49"/>
      <c r="K6" s="49"/>
      <c r="L6" s="49"/>
    </row>
    <row r="7" spans="1:12" ht="42" customHeight="1">
      <c r="A7" s="59"/>
      <c r="B7" s="49"/>
      <c r="C7" s="49"/>
      <c r="D7" s="49"/>
      <c r="E7" s="49" t="s">
        <v>5</v>
      </c>
      <c r="F7" s="49"/>
      <c r="G7" s="49"/>
      <c r="H7" s="49"/>
      <c r="I7" s="49"/>
      <c r="J7" s="49"/>
      <c r="K7" s="49" t="s">
        <v>6</v>
      </c>
      <c r="L7" s="49"/>
    </row>
    <row r="8" spans="1:12">
      <c r="A8" s="59"/>
      <c r="B8" s="49"/>
      <c r="C8" s="49"/>
      <c r="D8" s="49"/>
      <c r="E8" s="49" t="s">
        <v>7</v>
      </c>
      <c r="F8" s="49"/>
      <c r="G8" s="49"/>
      <c r="H8" s="49" t="s">
        <v>8</v>
      </c>
      <c r="I8" s="49" t="s">
        <v>9</v>
      </c>
      <c r="J8" s="49" t="s">
        <v>10</v>
      </c>
      <c r="K8" s="49"/>
      <c r="L8" s="49"/>
    </row>
    <row r="9" spans="1:12" ht="18.75" customHeight="1">
      <c r="A9" s="59"/>
      <c r="B9" s="49"/>
      <c r="C9" s="49"/>
      <c r="D9" s="49"/>
      <c r="E9" s="49" t="s">
        <v>11</v>
      </c>
      <c r="F9" s="49" t="s">
        <v>12</v>
      </c>
      <c r="G9" s="49" t="s">
        <v>39</v>
      </c>
      <c r="H9" s="49"/>
      <c r="I9" s="49"/>
      <c r="J9" s="49"/>
      <c r="K9" s="49" t="s">
        <v>13</v>
      </c>
      <c r="L9" s="49" t="s">
        <v>14</v>
      </c>
    </row>
    <row r="10" spans="1:12" ht="32.25" customHeight="1">
      <c r="A10" s="59"/>
      <c r="B10" s="49"/>
      <c r="C10" s="49"/>
      <c r="D10" s="49"/>
      <c r="E10" s="49"/>
      <c r="F10" s="49"/>
      <c r="G10" s="49"/>
      <c r="H10" s="49"/>
      <c r="I10" s="49"/>
      <c r="J10" s="49"/>
      <c r="K10" s="49"/>
      <c r="L10" s="49"/>
    </row>
    <row r="11" spans="1:12" ht="90" customHeight="1">
      <c r="A11" s="21" t="s">
        <v>42</v>
      </c>
      <c r="B11" s="18" t="s">
        <v>63</v>
      </c>
      <c r="C11" s="19" t="s">
        <v>16</v>
      </c>
      <c r="D11" s="28">
        <f>E11+F11+H11+I11+K11+L11</f>
        <v>2072</v>
      </c>
      <c r="E11" s="29"/>
      <c r="F11" s="29"/>
      <c r="G11" s="29"/>
      <c r="H11" s="29">
        <f>3+125</f>
        <v>128</v>
      </c>
      <c r="I11" s="30"/>
      <c r="J11" s="31"/>
      <c r="K11" s="28">
        <f>1+71+6</f>
        <v>78</v>
      </c>
      <c r="L11" s="28">
        <f>43+1529+294</f>
        <v>1866</v>
      </c>
    </row>
    <row r="12" spans="1:12" ht="67.5" customHeight="1">
      <c r="A12" s="19" t="s">
        <v>17</v>
      </c>
      <c r="B12" s="22" t="s">
        <v>102</v>
      </c>
      <c r="C12" s="19" t="s">
        <v>16</v>
      </c>
      <c r="D12" s="28">
        <f>E12+F12+H12+I12</f>
        <v>42</v>
      </c>
      <c r="E12" s="28"/>
      <c r="F12" s="28"/>
      <c r="G12" s="28"/>
      <c r="H12" s="28">
        <f>2+40</f>
        <v>42</v>
      </c>
      <c r="I12" s="32"/>
      <c r="J12" s="32"/>
      <c r="K12" s="33" t="s">
        <v>15</v>
      </c>
      <c r="L12" s="33" t="s">
        <v>15</v>
      </c>
    </row>
    <row r="13" spans="1:12" ht="82.5" customHeight="1">
      <c r="A13" s="19" t="s">
        <v>64</v>
      </c>
      <c r="B13" s="22" t="s">
        <v>103</v>
      </c>
      <c r="C13" s="19" t="s">
        <v>16</v>
      </c>
      <c r="D13" s="28">
        <f>E13+F13+H13+I13</f>
        <v>2</v>
      </c>
      <c r="E13" s="28"/>
      <c r="F13" s="28"/>
      <c r="G13" s="28"/>
      <c r="H13" s="28">
        <v>2</v>
      </c>
      <c r="I13" s="32"/>
      <c r="J13" s="32"/>
      <c r="K13" s="33" t="s">
        <v>15</v>
      </c>
      <c r="L13" s="33" t="s">
        <v>15</v>
      </c>
    </row>
    <row r="14" spans="1:12" ht="51.75" customHeight="1">
      <c r="A14" s="21" t="s">
        <v>23</v>
      </c>
      <c r="B14" s="22" t="s">
        <v>65</v>
      </c>
      <c r="C14" s="19" t="s">
        <v>53</v>
      </c>
      <c r="D14" s="27">
        <f>E14+F14+H14+I14+K14+L14</f>
        <v>526786</v>
      </c>
      <c r="E14" s="27"/>
      <c r="F14" s="27"/>
      <c r="G14" s="27"/>
      <c r="H14" s="27">
        <f>32786.1+318805.9</f>
        <v>351592</v>
      </c>
      <c r="I14" s="27"/>
      <c r="J14" s="27"/>
      <c r="K14" s="27">
        <f>701.1+81344.7+4489.1+490</f>
        <v>87024.900000000009</v>
      </c>
      <c r="L14" s="27">
        <f>1335.3+77847.3+8986.5+0</f>
        <v>88169.1</v>
      </c>
    </row>
    <row r="15" spans="1:12" ht="89.25" customHeight="1">
      <c r="A15" s="21" t="s">
        <v>18</v>
      </c>
      <c r="B15" s="22" t="s">
        <v>104</v>
      </c>
      <c r="C15" s="19" t="s">
        <v>53</v>
      </c>
      <c r="D15" s="27">
        <f>E15+F15+H15+I15</f>
        <v>188830.2</v>
      </c>
      <c r="E15" s="27"/>
      <c r="F15" s="27"/>
      <c r="G15" s="27"/>
      <c r="H15" s="27">
        <f>29705.1+159125.1</f>
        <v>188830.2</v>
      </c>
      <c r="I15" s="27"/>
      <c r="J15" s="27"/>
      <c r="K15" s="34" t="s">
        <v>15</v>
      </c>
      <c r="L15" s="34" t="s">
        <v>15</v>
      </c>
    </row>
    <row r="16" spans="1:12" ht="113.25" customHeight="1">
      <c r="A16" s="21" t="s">
        <v>66</v>
      </c>
      <c r="B16" s="22" t="s">
        <v>105</v>
      </c>
      <c r="C16" s="19" t="s">
        <v>53</v>
      </c>
      <c r="D16" s="27">
        <f>E16+F16+H16+I16</f>
        <v>4155.3999999999996</v>
      </c>
      <c r="E16" s="27"/>
      <c r="F16" s="27"/>
      <c r="G16" s="27"/>
      <c r="H16" s="27">
        <v>4155.3999999999996</v>
      </c>
      <c r="I16" s="27"/>
      <c r="J16" s="27"/>
      <c r="K16" s="34" t="s">
        <v>15</v>
      </c>
      <c r="L16" s="34" t="s">
        <v>15</v>
      </c>
    </row>
    <row r="17" spans="1:12" ht="36.75" customHeight="1">
      <c r="A17" s="21" t="s">
        <v>24</v>
      </c>
      <c r="B17" s="22" t="s">
        <v>67</v>
      </c>
      <c r="C17" s="19" t="s">
        <v>16</v>
      </c>
      <c r="D17" s="28">
        <f>E17+F17+H17+I17</f>
        <v>607</v>
      </c>
      <c r="E17" s="28"/>
      <c r="F17" s="28"/>
      <c r="G17" s="28"/>
      <c r="H17" s="28">
        <f>5+602</f>
        <v>607</v>
      </c>
      <c r="I17" s="32"/>
      <c r="J17" s="32"/>
      <c r="K17" s="33" t="s">
        <v>15</v>
      </c>
      <c r="L17" s="33" t="s">
        <v>15</v>
      </c>
    </row>
    <row r="18" spans="1:12" ht="75" customHeight="1">
      <c r="A18" s="22" t="s">
        <v>20</v>
      </c>
      <c r="B18" s="22" t="s">
        <v>68</v>
      </c>
      <c r="C18" s="18" t="s">
        <v>16</v>
      </c>
      <c r="D18" s="28">
        <f t="shared" ref="D18:D19" si="0">E18+F18+H18+I18</f>
        <v>69</v>
      </c>
      <c r="E18" s="35"/>
      <c r="F18" s="35"/>
      <c r="G18" s="35"/>
      <c r="H18" s="35">
        <f>2+67</f>
        <v>69</v>
      </c>
      <c r="I18" s="31"/>
      <c r="J18" s="31"/>
      <c r="K18" s="33" t="s">
        <v>15</v>
      </c>
      <c r="L18" s="33" t="s">
        <v>15</v>
      </c>
    </row>
    <row r="19" spans="1:12" ht="83.25" customHeight="1">
      <c r="A19" s="22" t="s">
        <v>21</v>
      </c>
      <c r="B19" s="22" t="s">
        <v>69</v>
      </c>
      <c r="C19" s="18" t="s">
        <v>16</v>
      </c>
      <c r="D19" s="28">
        <f t="shared" si="0"/>
        <v>0</v>
      </c>
      <c r="E19" s="35"/>
      <c r="F19" s="35"/>
      <c r="G19" s="35"/>
      <c r="H19" s="35">
        <v>0</v>
      </c>
      <c r="I19" s="31"/>
      <c r="J19" s="31"/>
      <c r="K19" s="36" t="s">
        <v>15</v>
      </c>
      <c r="L19" s="36" t="s">
        <v>15</v>
      </c>
    </row>
    <row r="20" spans="1:12" ht="40.5" customHeight="1">
      <c r="A20" s="22" t="s">
        <v>25</v>
      </c>
      <c r="B20" s="22" t="s">
        <v>70</v>
      </c>
      <c r="C20" s="19" t="s">
        <v>16</v>
      </c>
      <c r="D20" s="28">
        <f>E20+F20+H20+I20+K20+L20</f>
        <v>2167</v>
      </c>
      <c r="E20" s="28"/>
      <c r="F20" s="28"/>
      <c r="G20" s="28"/>
      <c r="H20" s="37">
        <f>3+220</f>
        <v>223</v>
      </c>
      <c r="I20" s="32"/>
      <c r="J20" s="32"/>
      <c r="K20" s="32">
        <f>K11</f>
        <v>78</v>
      </c>
      <c r="L20" s="32">
        <f>L11</f>
        <v>1866</v>
      </c>
    </row>
    <row r="21" spans="1:12" ht="68.25" customHeight="1">
      <c r="A21" s="21" t="s">
        <v>22</v>
      </c>
      <c r="B21" s="22" t="s">
        <v>106</v>
      </c>
      <c r="C21" s="19" t="s">
        <v>16</v>
      </c>
      <c r="D21" s="28">
        <f>E21+F21+H21+I21</f>
        <v>40</v>
      </c>
      <c r="E21" s="28"/>
      <c r="F21" s="28"/>
      <c r="G21" s="28"/>
      <c r="H21" s="37">
        <f>2+38</f>
        <v>40</v>
      </c>
      <c r="I21" s="32"/>
      <c r="J21" s="32"/>
      <c r="K21" s="33" t="s">
        <v>15</v>
      </c>
      <c r="L21" s="33" t="s">
        <v>15</v>
      </c>
    </row>
    <row r="22" spans="1:12" ht="51" customHeight="1">
      <c r="A22" s="21" t="s">
        <v>26</v>
      </c>
      <c r="B22" s="22" t="s">
        <v>71</v>
      </c>
      <c r="C22" s="19" t="s">
        <v>53</v>
      </c>
      <c r="D22" s="32">
        <f>E22+F22+H22+I22+K22+L22</f>
        <v>479131.1</v>
      </c>
      <c r="E22" s="32"/>
      <c r="F22" s="32"/>
      <c r="G22" s="32"/>
      <c r="H22" s="32">
        <f>32664.5+271272.6</f>
        <v>303937.09999999998</v>
      </c>
      <c r="I22" s="32"/>
      <c r="J22" s="32"/>
      <c r="K22" s="32">
        <f>K14</f>
        <v>87024.900000000009</v>
      </c>
      <c r="L22" s="32">
        <f>L14</f>
        <v>88169.1</v>
      </c>
    </row>
    <row r="23" spans="1:12" ht="58.5" customHeight="1">
      <c r="A23" s="21" t="s">
        <v>27</v>
      </c>
      <c r="B23" s="22" t="s">
        <v>72</v>
      </c>
      <c r="C23" s="19" t="s">
        <v>53</v>
      </c>
      <c r="D23" s="32">
        <f>E23+F23+H23+I23+K23+L23</f>
        <v>394757.7</v>
      </c>
      <c r="E23" s="32"/>
      <c r="F23" s="32"/>
      <c r="G23" s="32"/>
      <c r="H23" s="32">
        <f>8332.1+228825.8</f>
        <v>237157.9</v>
      </c>
      <c r="I23" s="32"/>
      <c r="J23" s="32"/>
      <c r="K23" s="32">
        <f>701.1+80588.8+4489.1+464.3</f>
        <v>86243.300000000017</v>
      </c>
      <c r="L23" s="32">
        <f>1284.7+62237.5+7834.3</f>
        <v>71356.5</v>
      </c>
    </row>
    <row r="24" spans="1:12" ht="63" customHeight="1">
      <c r="A24" s="21" t="s">
        <v>28</v>
      </c>
      <c r="B24" s="22" t="s">
        <v>107</v>
      </c>
      <c r="C24" s="19" t="s">
        <v>53</v>
      </c>
      <c r="D24" s="32">
        <f t="shared" ref="D24" si="1">E24+F24+H24+I24</f>
        <v>184423.9</v>
      </c>
      <c r="E24" s="32"/>
      <c r="F24" s="32"/>
      <c r="G24" s="32"/>
      <c r="H24" s="32">
        <f>29583.5+154840.4</f>
        <v>184423.9</v>
      </c>
      <c r="I24" s="32"/>
      <c r="J24" s="32"/>
      <c r="K24" s="32" t="s">
        <v>15</v>
      </c>
      <c r="L24" s="32" t="s">
        <v>15</v>
      </c>
    </row>
    <row r="25" spans="1:12" ht="60.75" customHeight="1">
      <c r="A25" s="52" t="s">
        <v>73</v>
      </c>
      <c r="B25" s="53"/>
      <c r="C25" s="53"/>
      <c r="D25" s="53"/>
      <c r="E25" s="53"/>
      <c r="F25" s="53"/>
      <c r="G25" s="53"/>
      <c r="H25" s="53"/>
      <c r="I25" s="53"/>
      <c r="J25" s="53"/>
      <c r="K25" s="53"/>
      <c r="L25" s="53"/>
    </row>
    <row r="26" spans="1:12" ht="54.75" customHeight="1">
      <c r="A26" s="21" t="s">
        <v>29</v>
      </c>
      <c r="B26" s="18" t="s">
        <v>74</v>
      </c>
      <c r="C26" s="19" t="s">
        <v>53</v>
      </c>
      <c r="D26" s="32">
        <v>539311.9</v>
      </c>
      <c r="E26" s="38" t="s">
        <v>15</v>
      </c>
      <c r="F26" s="38" t="s">
        <v>15</v>
      </c>
      <c r="G26" s="38" t="s">
        <v>15</v>
      </c>
      <c r="H26" s="38" t="s">
        <v>15</v>
      </c>
      <c r="I26" s="38" t="s">
        <v>15</v>
      </c>
      <c r="J26" s="38" t="s">
        <v>15</v>
      </c>
      <c r="K26" s="38" t="s">
        <v>15</v>
      </c>
      <c r="L26" s="38" t="s">
        <v>15</v>
      </c>
    </row>
    <row r="27" spans="1:12" ht="49.5" customHeight="1">
      <c r="A27" s="23" t="s">
        <v>44</v>
      </c>
      <c r="B27" s="20" t="s">
        <v>75</v>
      </c>
      <c r="C27" s="20" t="s">
        <v>16</v>
      </c>
      <c r="D27" s="28">
        <v>96</v>
      </c>
      <c r="E27" s="39"/>
      <c r="F27" s="39"/>
      <c r="G27" s="39"/>
      <c r="H27" s="39">
        <v>96</v>
      </c>
      <c r="I27" s="40"/>
      <c r="J27" s="40"/>
      <c r="K27" s="38" t="s">
        <v>15</v>
      </c>
      <c r="L27" s="38" t="s">
        <v>15</v>
      </c>
    </row>
    <row r="28" spans="1:12" ht="63.75" customHeight="1">
      <c r="A28" s="23" t="s">
        <v>31</v>
      </c>
      <c r="B28" s="20" t="s">
        <v>76</v>
      </c>
      <c r="C28" s="20" t="s">
        <v>16</v>
      </c>
      <c r="D28" s="28">
        <v>22</v>
      </c>
      <c r="E28" s="39"/>
      <c r="F28" s="39"/>
      <c r="G28" s="39"/>
      <c r="H28" s="39">
        <v>22</v>
      </c>
      <c r="I28" s="40"/>
      <c r="J28" s="40"/>
      <c r="K28" s="38" t="s">
        <v>15</v>
      </c>
      <c r="L28" s="38" t="s">
        <v>15</v>
      </c>
    </row>
    <row r="29" spans="1:12" ht="65.25" customHeight="1">
      <c r="A29" s="23" t="s">
        <v>58</v>
      </c>
      <c r="B29" s="20" t="s">
        <v>77</v>
      </c>
      <c r="C29" s="20" t="s">
        <v>16</v>
      </c>
      <c r="D29" s="28">
        <v>0</v>
      </c>
      <c r="E29" s="39"/>
      <c r="F29" s="39"/>
      <c r="G29" s="39"/>
      <c r="H29" s="39">
        <v>0</v>
      </c>
      <c r="I29" s="40"/>
      <c r="J29" s="40"/>
      <c r="K29" s="38" t="s">
        <v>15</v>
      </c>
      <c r="L29" s="38" t="s">
        <v>15</v>
      </c>
    </row>
    <row r="30" spans="1:12" ht="76.5" customHeight="1">
      <c r="A30" s="23" t="s">
        <v>45</v>
      </c>
      <c r="B30" s="20" t="s">
        <v>78</v>
      </c>
      <c r="C30" s="20" t="s">
        <v>53</v>
      </c>
      <c r="D30" s="32">
        <v>240429.7</v>
      </c>
      <c r="E30" s="40"/>
      <c r="F30" s="40"/>
      <c r="G30" s="40"/>
      <c r="H30" s="40">
        <v>240429.7</v>
      </c>
      <c r="I30" s="40"/>
      <c r="J30" s="40"/>
      <c r="K30" s="38" t="s">
        <v>15</v>
      </c>
      <c r="L30" s="38" t="s">
        <v>15</v>
      </c>
    </row>
    <row r="31" spans="1:12" ht="82.5" customHeight="1">
      <c r="A31" s="22" t="s">
        <v>32</v>
      </c>
      <c r="B31" s="18" t="s">
        <v>79</v>
      </c>
      <c r="C31" s="18" t="s">
        <v>53</v>
      </c>
      <c r="D31" s="32">
        <v>103798.39999999999</v>
      </c>
      <c r="E31" s="31"/>
      <c r="F31" s="31"/>
      <c r="G31" s="31"/>
      <c r="H31" s="31">
        <v>103798.39999999999</v>
      </c>
      <c r="I31" s="31"/>
      <c r="J31" s="31"/>
      <c r="K31" s="38" t="s">
        <v>15</v>
      </c>
      <c r="L31" s="38" t="s">
        <v>15</v>
      </c>
    </row>
    <row r="32" spans="1:12" ht="87.75" customHeight="1">
      <c r="A32" s="23" t="s">
        <v>40</v>
      </c>
      <c r="B32" s="20" t="s">
        <v>80</v>
      </c>
      <c r="C32" s="20" t="s">
        <v>53</v>
      </c>
      <c r="D32" s="32">
        <v>0</v>
      </c>
      <c r="E32" s="40"/>
      <c r="F32" s="40"/>
      <c r="G32" s="40"/>
      <c r="H32" s="40">
        <v>0</v>
      </c>
      <c r="I32" s="40"/>
      <c r="J32" s="40"/>
      <c r="K32" s="38" t="s">
        <v>15</v>
      </c>
      <c r="L32" s="38" t="s">
        <v>15</v>
      </c>
    </row>
    <row r="33" spans="1:12" ht="66" customHeight="1">
      <c r="A33" s="23" t="s">
        <v>33</v>
      </c>
      <c r="B33" s="20" t="s">
        <v>81</v>
      </c>
      <c r="C33" s="20" t="s">
        <v>16</v>
      </c>
      <c r="D33" s="41">
        <v>512</v>
      </c>
      <c r="E33" s="42"/>
      <c r="F33" s="42"/>
      <c r="G33" s="42"/>
      <c r="H33" s="42">
        <v>512</v>
      </c>
      <c r="I33" s="42"/>
      <c r="J33" s="40"/>
      <c r="K33" s="38" t="s">
        <v>15</v>
      </c>
      <c r="L33" s="38" t="s">
        <v>15</v>
      </c>
    </row>
    <row r="34" spans="1:12" ht="58.5" customHeight="1">
      <c r="A34" s="23" t="s">
        <v>34</v>
      </c>
      <c r="B34" s="20" t="s">
        <v>41</v>
      </c>
      <c r="C34" s="20" t="s">
        <v>16</v>
      </c>
      <c r="D34" s="41">
        <v>0</v>
      </c>
      <c r="E34" s="42"/>
      <c r="F34" s="42"/>
      <c r="G34" s="42"/>
      <c r="H34" s="42">
        <v>0</v>
      </c>
      <c r="I34" s="42"/>
      <c r="J34" s="40"/>
      <c r="K34" s="38" t="s">
        <v>15</v>
      </c>
      <c r="L34" s="38" t="s">
        <v>15</v>
      </c>
    </row>
    <row r="35" spans="1:12" ht="45.75" customHeight="1">
      <c r="A35" s="21" t="s">
        <v>46</v>
      </c>
      <c r="B35" s="18" t="s">
        <v>82</v>
      </c>
      <c r="C35" s="19" t="s">
        <v>16</v>
      </c>
      <c r="D35" s="41">
        <v>179</v>
      </c>
      <c r="E35" s="41"/>
      <c r="F35" s="41"/>
      <c r="G35" s="41"/>
      <c r="H35" s="43">
        <v>179</v>
      </c>
      <c r="I35" s="41"/>
      <c r="J35" s="32"/>
      <c r="K35" s="33" t="s">
        <v>15</v>
      </c>
      <c r="L35" s="33" t="s">
        <v>15</v>
      </c>
    </row>
    <row r="36" spans="1:12" ht="53.25" customHeight="1">
      <c r="A36" s="21" t="s">
        <v>47</v>
      </c>
      <c r="B36" s="18" t="s">
        <v>83</v>
      </c>
      <c r="C36" s="19" t="s">
        <v>53</v>
      </c>
      <c r="D36" s="32">
        <v>201525</v>
      </c>
      <c r="E36" s="32"/>
      <c r="F36" s="32"/>
      <c r="G36" s="32"/>
      <c r="H36" s="32">
        <v>201525</v>
      </c>
      <c r="I36" s="32"/>
      <c r="J36" s="32"/>
      <c r="K36" s="33" t="s">
        <v>15</v>
      </c>
      <c r="L36" s="33" t="s">
        <v>15</v>
      </c>
    </row>
    <row r="37" spans="1:12" ht="86.25" customHeight="1">
      <c r="A37" s="21" t="s">
        <v>48</v>
      </c>
      <c r="B37" s="22" t="s">
        <v>108</v>
      </c>
      <c r="C37" s="19" t="s">
        <v>16</v>
      </c>
      <c r="D37" s="28">
        <v>22</v>
      </c>
      <c r="E37" s="28"/>
      <c r="F37" s="28"/>
      <c r="G37" s="28"/>
      <c r="H37" s="37">
        <v>22</v>
      </c>
      <c r="I37" s="28"/>
      <c r="J37" s="32"/>
      <c r="K37" s="33" t="s">
        <v>15</v>
      </c>
      <c r="L37" s="33" t="s">
        <v>15</v>
      </c>
    </row>
    <row r="38" spans="1:12" ht="82.5" customHeight="1">
      <c r="A38" s="21" t="s">
        <v>49</v>
      </c>
      <c r="B38" s="22" t="s">
        <v>109</v>
      </c>
      <c r="C38" s="19" t="s">
        <v>53</v>
      </c>
      <c r="D38" s="32">
        <v>103669.1</v>
      </c>
      <c r="E38" s="32"/>
      <c r="F38" s="32"/>
      <c r="G38" s="32"/>
      <c r="H38" s="32">
        <v>103669.1</v>
      </c>
      <c r="I38" s="32"/>
      <c r="J38" s="32"/>
      <c r="K38" s="33" t="s">
        <v>15</v>
      </c>
      <c r="L38" s="33" t="s">
        <v>15</v>
      </c>
    </row>
    <row r="39" spans="1:12" ht="77.25" customHeight="1">
      <c r="A39" s="21" t="s">
        <v>37</v>
      </c>
      <c r="B39" s="22" t="s">
        <v>110</v>
      </c>
      <c r="C39" s="21" t="s">
        <v>16</v>
      </c>
      <c r="D39" s="28">
        <v>1</v>
      </c>
      <c r="E39" s="28"/>
      <c r="F39" s="37"/>
      <c r="G39" s="28"/>
      <c r="H39" s="37">
        <v>1</v>
      </c>
      <c r="I39" s="32"/>
      <c r="J39" s="32"/>
      <c r="K39" s="33" t="s">
        <v>15</v>
      </c>
      <c r="L39" s="33" t="s">
        <v>15</v>
      </c>
    </row>
    <row r="40" spans="1:12" ht="75.95" customHeight="1">
      <c r="A40" s="21" t="s">
        <v>38</v>
      </c>
      <c r="B40" s="22" t="s">
        <v>111</v>
      </c>
      <c r="C40" s="19" t="s">
        <v>53</v>
      </c>
      <c r="D40" s="28">
        <v>24332.400000000001</v>
      </c>
      <c r="E40" s="28"/>
      <c r="F40" s="37"/>
      <c r="G40" s="28"/>
      <c r="H40" s="37">
        <v>24332.400000000001</v>
      </c>
      <c r="I40" s="32"/>
      <c r="J40" s="32"/>
      <c r="K40" s="33"/>
      <c r="L40" s="33" t="s">
        <v>15</v>
      </c>
    </row>
    <row r="41" spans="1:12" ht="75.95" customHeight="1">
      <c r="A41" s="5"/>
      <c r="B41" s="54" t="s">
        <v>100</v>
      </c>
      <c r="C41" s="55"/>
      <c r="D41" s="55"/>
      <c r="E41" s="55"/>
      <c r="F41" s="55"/>
      <c r="G41" s="55"/>
      <c r="H41" s="55"/>
      <c r="I41" s="55"/>
      <c r="J41" s="55"/>
      <c r="K41" s="55"/>
      <c r="L41" s="56"/>
    </row>
    <row r="42" spans="1:12" ht="35.25" customHeight="1">
      <c r="A42" s="60" t="s">
        <v>0</v>
      </c>
      <c r="B42" s="51" t="s">
        <v>1</v>
      </c>
      <c r="C42" s="51" t="s">
        <v>2</v>
      </c>
      <c r="D42" s="51" t="s">
        <v>3</v>
      </c>
      <c r="E42" s="51" t="s">
        <v>4</v>
      </c>
      <c r="F42" s="51"/>
      <c r="G42" s="51"/>
      <c r="H42" s="51"/>
      <c r="I42" s="51"/>
      <c r="J42" s="51"/>
      <c r="K42" s="51"/>
      <c r="L42" s="51"/>
    </row>
    <row r="43" spans="1:12" ht="33" customHeight="1">
      <c r="A43" s="60"/>
      <c r="B43" s="51"/>
      <c r="C43" s="51"/>
      <c r="D43" s="51"/>
      <c r="E43" s="51" t="s">
        <v>5</v>
      </c>
      <c r="F43" s="51"/>
      <c r="G43" s="51"/>
      <c r="H43" s="51"/>
      <c r="I43" s="51"/>
      <c r="J43" s="51"/>
      <c r="K43" s="51" t="s">
        <v>6</v>
      </c>
      <c r="L43" s="51"/>
    </row>
    <row r="44" spans="1:12" ht="36.75" customHeight="1">
      <c r="A44" s="60"/>
      <c r="B44" s="51"/>
      <c r="C44" s="51"/>
      <c r="D44" s="51"/>
      <c r="E44" s="51" t="s">
        <v>7</v>
      </c>
      <c r="F44" s="51"/>
      <c r="G44" s="51"/>
      <c r="H44" s="51" t="s">
        <v>8</v>
      </c>
      <c r="I44" s="51" t="s">
        <v>9</v>
      </c>
      <c r="J44" s="51" t="s">
        <v>10</v>
      </c>
      <c r="K44" s="51"/>
      <c r="L44" s="51"/>
    </row>
    <row r="45" spans="1:12" ht="118.5" customHeight="1">
      <c r="A45" s="60"/>
      <c r="B45" s="51"/>
      <c r="C45" s="51"/>
      <c r="D45" s="51"/>
      <c r="E45" s="16" t="s">
        <v>11</v>
      </c>
      <c r="F45" s="16" t="s">
        <v>12</v>
      </c>
      <c r="G45" s="16" t="s">
        <v>39</v>
      </c>
      <c r="H45" s="51"/>
      <c r="I45" s="51"/>
      <c r="J45" s="51"/>
      <c r="K45" s="16" t="s">
        <v>13</v>
      </c>
      <c r="L45" s="16" t="s">
        <v>14</v>
      </c>
    </row>
    <row r="46" spans="1:12" ht="31.5" customHeight="1">
      <c r="A46" s="17">
        <v>1</v>
      </c>
      <c r="B46" s="17">
        <v>2</v>
      </c>
      <c r="C46" s="17">
        <v>3</v>
      </c>
      <c r="D46" s="17">
        <v>4</v>
      </c>
      <c r="E46" s="17">
        <v>5</v>
      </c>
      <c r="F46" s="17">
        <v>6</v>
      </c>
      <c r="G46" s="17">
        <v>7</v>
      </c>
      <c r="H46" s="17">
        <v>8</v>
      </c>
      <c r="I46" s="17">
        <v>9</v>
      </c>
      <c r="J46" s="17">
        <v>10</v>
      </c>
      <c r="K46" s="17">
        <v>11</v>
      </c>
      <c r="L46" s="17">
        <v>12</v>
      </c>
    </row>
    <row r="47" spans="1:12" ht="124.5" customHeight="1">
      <c r="A47" s="26">
        <v>1</v>
      </c>
      <c r="B47" s="26" t="s">
        <v>84</v>
      </c>
      <c r="C47" s="26" t="s">
        <v>16</v>
      </c>
      <c r="D47" s="44">
        <v>74</v>
      </c>
      <c r="E47" s="29"/>
      <c r="F47" s="29">
        <v>1</v>
      </c>
      <c r="G47" s="29"/>
      <c r="H47" s="29">
        <v>73</v>
      </c>
      <c r="I47" s="29"/>
      <c r="J47" s="29"/>
      <c r="K47" s="45" t="s">
        <v>15</v>
      </c>
      <c r="L47" s="45" t="s">
        <v>15</v>
      </c>
    </row>
    <row r="48" spans="1:12" ht="202.5" customHeight="1">
      <c r="A48" s="25" t="s">
        <v>17</v>
      </c>
      <c r="B48" s="24" t="s">
        <v>115</v>
      </c>
      <c r="C48" s="26" t="s">
        <v>16</v>
      </c>
      <c r="D48" s="44">
        <v>3</v>
      </c>
      <c r="E48" s="29"/>
      <c r="F48" s="29"/>
      <c r="G48" s="29"/>
      <c r="H48" s="29">
        <v>3</v>
      </c>
      <c r="I48" s="44" t="s">
        <v>15</v>
      </c>
      <c r="J48" s="29"/>
      <c r="K48" s="45" t="s">
        <v>15</v>
      </c>
      <c r="L48" s="45" t="s">
        <v>15</v>
      </c>
    </row>
    <row r="49" spans="1:12" ht="129" customHeight="1">
      <c r="A49" s="26" t="s">
        <v>23</v>
      </c>
      <c r="B49" s="26" t="s">
        <v>85</v>
      </c>
      <c r="C49" s="26" t="s">
        <v>16</v>
      </c>
      <c r="D49" s="44">
        <v>15</v>
      </c>
      <c r="E49" s="29"/>
      <c r="F49" s="29"/>
      <c r="G49" s="29"/>
      <c r="H49" s="29">
        <v>15</v>
      </c>
      <c r="I49" s="29"/>
      <c r="J49" s="29"/>
      <c r="K49" s="45" t="s">
        <v>15</v>
      </c>
      <c r="L49" s="45" t="s">
        <v>15</v>
      </c>
    </row>
    <row r="50" spans="1:12" ht="214.5" customHeight="1">
      <c r="A50" s="25" t="s">
        <v>18</v>
      </c>
      <c r="B50" s="24" t="s">
        <v>116</v>
      </c>
      <c r="C50" s="25" t="s">
        <v>16</v>
      </c>
      <c r="D50" s="44">
        <v>0</v>
      </c>
      <c r="E50" s="29"/>
      <c r="F50" s="29"/>
      <c r="G50" s="29"/>
      <c r="H50" s="29">
        <v>0</v>
      </c>
      <c r="I50" s="44" t="s">
        <v>15</v>
      </c>
      <c r="J50" s="29"/>
      <c r="K50" s="45" t="s">
        <v>15</v>
      </c>
      <c r="L50" s="45" t="s">
        <v>15</v>
      </c>
    </row>
    <row r="51" spans="1:12" ht="125.1" customHeight="1">
      <c r="A51" s="25" t="s">
        <v>24</v>
      </c>
      <c r="B51" s="26" t="s">
        <v>86</v>
      </c>
      <c r="C51" s="26" t="s">
        <v>51</v>
      </c>
      <c r="D51" s="45">
        <f>F51+H51+K51+L51</f>
        <v>244108.90000000002</v>
      </c>
      <c r="E51" s="30"/>
      <c r="F51" s="30">
        <v>2623.9</v>
      </c>
      <c r="G51" s="30"/>
      <c r="H51" s="30">
        <v>220314.7</v>
      </c>
      <c r="I51" s="30"/>
      <c r="J51" s="30"/>
      <c r="K51" s="30">
        <v>19695.599999999999</v>
      </c>
      <c r="L51" s="30">
        <v>1474.7</v>
      </c>
    </row>
    <row r="52" spans="1:12" ht="126.75" customHeight="1">
      <c r="A52" s="25" t="s">
        <v>20</v>
      </c>
      <c r="B52" s="26" t="s">
        <v>117</v>
      </c>
      <c r="C52" s="26" t="s">
        <v>51</v>
      </c>
      <c r="D52" s="45">
        <v>32786.120000000003</v>
      </c>
      <c r="E52" s="30"/>
      <c r="F52" s="30"/>
      <c r="G52" s="30"/>
      <c r="H52" s="30">
        <v>32786.120000000003</v>
      </c>
      <c r="I52" s="45" t="s">
        <v>15</v>
      </c>
      <c r="J52" s="30"/>
      <c r="K52" s="45" t="s">
        <v>15</v>
      </c>
      <c r="L52" s="45" t="s">
        <v>15</v>
      </c>
    </row>
    <row r="53" spans="1:12" ht="66.75" customHeight="1">
      <c r="A53" s="25" t="s">
        <v>21</v>
      </c>
      <c r="B53" s="26" t="s">
        <v>87</v>
      </c>
      <c r="C53" s="26" t="s">
        <v>51</v>
      </c>
      <c r="D53" s="45">
        <f>F53+H53+K53+L53</f>
        <v>194888.5</v>
      </c>
      <c r="E53" s="30"/>
      <c r="F53" s="30">
        <v>2623.9</v>
      </c>
      <c r="G53" s="30"/>
      <c r="H53" s="30">
        <v>172183.6</v>
      </c>
      <c r="I53" s="30"/>
      <c r="J53" s="30"/>
      <c r="K53" s="30">
        <v>19039.900000000001</v>
      </c>
      <c r="L53" s="30">
        <v>1041.0999999999999</v>
      </c>
    </row>
    <row r="54" spans="1:12" ht="147.75" customHeight="1">
      <c r="A54" s="25" t="s">
        <v>25</v>
      </c>
      <c r="B54" s="24" t="s">
        <v>88</v>
      </c>
      <c r="C54" s="25" t="s">
        <v>51</v>
      </c>
      <c r="D54" s="45">
        <f>H54+K54+L54</f>
        <v>44665.2</v>
      </c>
      <c r="E54" s="30"/>
      <c r="F54" s="30"/>
      <c r="G54" s="30"/>
      <c r="H54" s="30">
        <v>25648.2</v>
      </c>
      <c r="I54" s="30"/>
      <c r="J54" s="30"/>
      <c r="K54" s="30">
        <v>18993</v>
      </c>
      <c r="L54" s="30">
        <v>24</v>
      </c>
    </row>
    <row r="55" spans="1:12" ht="150.75" customHeight="1">
      <c r="A55" s="25" t="s">
        <v>22</v>
      </c>
      <c r="B55" s="24" t="s">
        <v>118</v>
      </c>
      <c r="C55" s="25" t="s">
        <v>51</v>
      </c>
      <c r="D55" s="45">
        <v>0</v>
      </c>
      <c r="E55" s="30"/>
      <c r="F55" s="30"/>
      <c r="G55" s="30"/>
      <c r="H55" s="30">
        <v>0</v>
      </c>
      <c r="I55" s="45" t="s">
        <v>15</v>
      </c>
      <c r="J55" s="30"/>
      <c r="K55" s="45" t="s">
        <v>15</v>
      </c>
      <c r="L55" s="45" t="s">
        <v>15</v>
      </c>
    </row>
    <row r="56" spans="1:12" ht="97.5" customHeight="1">
      <c r="A56" s="26" t="s">
        <v>26</v>
      </c>
      <c r="B56" s="26" t="s">
        <v>56</v>
      </c>
      <c r="C56" s="26" t="s">
        <v>16</v>
      </c>
      <c r="D56" s="44">
        <f>F56+H56+K56+L56</f>
        <v>94</v>
      </c>
      <c r="E56" s="29"/>
      <c r="F56" s="29">
        <v>1</v>
      </c>
      <c r="G56" s="29"/>
      <c r="H56" s="29">
        <v>69</v>
      </c>
      <c r="I56" s="29"/>
      <c r="J56" s="29"/>
      <c r="K56" s="29">
        <v>1</v>
      </c>
      <c r="L56" s="29">
        <v>23</v>
      </c>
    </row>
    <row r="57" spans="1:12" ht="128.25" customHeight="1">
      <c r="A57" s="26" t="s">
        <v>27</v>
      </c>
      <c r="B57" s="26" t="s">
        <v>119</v>
      </c>
      <c r="C57" s="26" t="s">
        <v>16</v>
      </c>
      <c r="D57" s="44">
        <v>3</v>
      </c>
      <c r="E57" s="29"/>
      <c r="F57" s="29"/>
      <c r="G57" s="29"/>
      <c r="H57" s="29">
        <v>3</v>
      </c>
      <c r="I57" s="44" t="s">
        <v>15</v>
      </c>
      <c r="J57" s="29"/>
      <c r="K57" s="44" t="s">
        <v>15</v>
      </c>
      <c r="L57" s="44" t="s">
        <v>15</v>
      </c>
    </row>
    <row r="58" spans="1:12" ht="107.25" customHeight="1">
      <c r="A58" s="26" t="s">
        <v>29</v>
      </c>
      <c r="B58" s="26" t="s">
        <v>89</v>
      </c>
      <c r="C58" s="26" t="s">
        <v>16</v>
      </c>
      <c r="D58" s="44">
        <v>0</v>
      </c>
      <c r="E58" s="29"/>
      <c r="F58" s="29"/>
      <c r="G58" s="29"/>
      <c r="H58" s="29">
        <v>0</v>
      </c>
      <c r="I58" s="29"/>
      <c r="J58" s="29"/>
      <c r="K58" s="44" t="s">
        <v>15</v>
      </c>
      <c r="L58" s="44" t="s">
        <v>15</v>
      </c>
    </row>
    <row r="59" spans="1:12" ht="133.5" customHeight="1">
      <c r="A59" s="26" t="s">
        <v>30</v>
      </c>
      <c r="B59" s="26" t="s">
        <v>120</v>
      </c>
      <c r="C59" s="26" t="s">
        <v>16</v>
      </c>
      <c r="D59" s="44">
        <v>0</v>
      </c>
      <c r="E59" s="29"/>
      <c r="F59" s="29"/>
      <c r="G59" s="29"/>
      <c r="H59" s="29">
        <v>0</v>
      </c>
      <c r="I59" s="44" t="s">
        <v>15</v>
      </c>
      <c r="J59" s="29"/>
      <c r="K59" s="44" t="s">
        <v>15</v>
      </c>
      <c r="L59" s="44" t="s">
        <v>15</v>
      </c>
    </row>
    <row r="60" spans="1:12" ht="96.75" customHeight="1">
      <c r="A60" s="26" t="s">
        <v>44</v>
      </c>
      <c r="B60" s="26" t="s">
        <v>57</v>
      </c>
      <c r="C60" s="26" t="s">
        <v>16</v>
      </c>
      <c r="D60" s="44">
        <f>H60+K60+L60</f>
        <v>76</v>
      </c>
      <c r="E60" s="29"/>
      <c r="F60" s="29"/>
      <c r="G60" s="29"/>
      <c r="H60" s="29">
        <v>52</v>
      </c>
      <c r="I60" s="29"/>
      <c r="J60" s="29"/>
      <c r="K60" s="44">
        <v>1</v>
      </c>
      <c r="L60" s="29">
        <v>23</v>
      </c>
    </row>
    <row r="61" spans="1:12" ht="133.5" customHeight="1">
      <c r="A61" s="26" t="s">
        <v>31</v>
      </c>
      <c r="B61" s="26" t="s">
        <v>113</v>
      </c>
      <c r="C61" s="26" t="s">
        <v>16</v>
      </c>
      <c r="D61" s="44">
        <v>3</v>
      </c>
      <c r="E61" s="29"/>
      <c r="F61" s="29"/>
      <c r="G61" s="29"/>
      <c r="H61" s="29">
        <v>3</v>
      </c>
      <c r="I61" s="44" t="s">
        <v>15</v>
      </c>
      <c r="J61" s="29"/>
      <c r="K61" s="44" t="s">
        <v>15</v>
      </c>
      <c r="L61" s="44" t="s">
        <v>15</v>
      </c>
    </row>
    <row r="62" spans="1:12" ht="58.5" customHeight="1">
      <c r="A62" s="26" t="s">
        <v>58</v>
      </c>
      <c r="B62" s="26" t="s">
        <v>90</v>
      </c>
      <c r="C62" s="26" t="s">
        <v>16</v>
      </c>
      <c r="D62" s="44">
        <v>15</v>
      </c>
      <c r="E62" s="29"/>
      <c r="F62" s="29"/>
      <c r="G62" s="29"/>
      <c r="H62" s="29">
        <v>15</v>
      </c>
      <c r="I62" s="29"/>
      <c r="J62" s="29"/>
      <c r="K62" s="45" t="s">
        <v>15</v>
      </c>
      <c r="L62" s="45" t="s">
        <v>15</v>
      </c>
    </row>
    <row r="63" spans="1:12" ht="70.5" customHeight="1">
      <c r="A63" s="26" t="s">
        <v>59</v>
      </c>
      <c r="B63" s="26" t="s">
        <v>91</v>
      </c>
      <c r="C63" s="26" t="s">
        <v>16</v>
      </c>
      <c r="D63" s="44">
        <v>0</v>
      </c>
      <c r="E63" s="29"/>
      <c r="F63" s="29"/>
      <c r="G63" s="29"/>
      <c r="H63" s="29">
        <v>0</v>
      </c>
      <c r="I63" s="29"/>
      <c r="J63" s="29"/>
      <c r="K63" s="45" t="s">
        <v>15</v>
      </c>
      <c r="L63" s="45" t="s">
        <v>15</v>
      </c>
    </row>
    <row r="64" spans="1:12" ht="124.5" customHeight="1">
      <c r="A64" s="26" t="s">
        <v>45</v>
      </c>
      <c r="B64" s="26" t="s">
        <v>60</v>
      </c>
      <c r="C64" s="26" t="s">
        <v>19</v>
      </c>
      <c r="D64" s="45">
        <f>F64+H64+K64+L64</f>
        <v>223749.1</v>
      </c>
      <c r="E64" s="30"/>
      <c r="F64" s="30">
        <v>2623.9</v>
      </c>
      <c r="G64" s="30"/>
      <c r="H64" s="30">
        <v>218971.9</v>
      </c>
      <c r="I64" s="30"/>
      <c r="J64" s="30"/>
      <c r="K64" s="30">
        <v>702.6</v>
      </c>
      <c r="L64" s="30">
        <v>1450.7</v>
      </c>
    </row>
    <row r="65" spans="1:12" ht="113.25" customHeight="1">
      <c r="A65" s="26" t="s">
        <v>32</v>
      </c>
      <c r="B65" s="26" t="s">
        <v>121</v>
      </c>
      <c r="C65" s="26" t="s">
        <v>19</v>
      </c>
      <c r="D65" s="45">
        <v>32786.120000000003</v>
      </c>
      <c r="E65" s="30"/>
      <c r="F65" s="30"/>
      <c r="G65" s="30"/>
      <c r="H65" s="30">
        <v>32786.120000000003</v>
      </c>
      <c r="I65" s="45" t="s">
        <v>15</v>
      </c>
      <c r="J65" s="30"/>
      <c r="K65" s="45" t="s">
        <v>15</v>
      </c>
      <c r="L65" s="45" t="s">
        <v>15</v>
      </c>
    </row>
    <row r="66" spans="1:12" ht="138" customHeight="1">
      <c r="A66" s="26" t="s">
        <v>33</v>
      </c>
      <c r="B66" s="26" t="s">
        <v>92</v>
      </c>
      <c r="C66" s="26" t="s">
        <v>19</v>
      </c>
      <c r="D66" s="45">
        <v>0</v>
      </c>
      <c r="E66" s="30"/>
      <c r="F66" s="30"/>
      <c r="G66" s="30"/>
      <c r="H66" s="30">
        <v>0</v>
      </c>
      <c r="I66" s="30"/>
      <c r="J66" s="30"/>
      <c r="K66" s="45" t="s">
        <v>15</v>
      </c>
      <c r="L66" s="45" t="s">
        <v>15</v>
      </c>
    </row>
    <row r="67" spans="1:12" ht="110.25" customHeight="1">
      <c r="A67" s="26" t="s">
        <v>34</v>
      </c>
      <c r="B67" s="26" t="s">
        <v>122</v>
      </c>
      <c r="C67" s="26" t="s">
        <v>19</v>
      </c>
      <c r="D67" s="45">
        <v>0</v>
      </c>
      <c r="E67" s="30"/>
      <c r="F67" s="30"/>
      <c r="G67" s="30"/>
      <c r="H67" s="30">
        <v>0</v>
      </c>
      <c r="I67" s="45" t="s">
        <v>15</v>
      </c>
      <c r="J67" s="30"/>
      <c r="K67" s="45" t="s">
        <v>15</v>
      </c>
      <c r="L67" s="45" t="s">
        <v>15</v>
      </c>
    </row>
    <row r="68" spans="1:12" ht="125.1" customHeight="1">
      <c r="A68" s="26" t="s">
        <v>46</v>
      </c>
      <c r="B68" s="26" t="s">
        <v>61</v>
      </c>
      <c r="C68" s="26" t="s">
        <v>19</v>
      </c>
      <c r="D68" s="45">
        <f>H68+K68+L68</f>
        <v>199356.6</v>
      </c>
      <c r="E68" s="30"/>
      <c r="F68" s="30"/>
      <c r="G68" s="30"/>
      <c r="H68" s="30">
        <v>197203.3</v>
      </c>
      <c r="I68" s="30"/>
      <c r="J68" s="30"/>
      <c r="K68" s="45">
        <v>702.6</v>
      </c>
      <c r="L68" s="45">
        <v>1450.7</v>
      </c>
    </row>
    <row r="69" spans="1:12" ht="64.5" customHeight="1">
      <c r="A69" s="26" t="s">
        <v>35</v>
      </c>
      <c r="B69" s="26" t="s">
        <v>93</v>
      </c>
      <c r="C69" s="26" t="s">
        <v>19</v>
      </c>
      <c r="D69" s="45">
        <v>148046.1</v>
      </c>
      <c r="E69" s="30"/>
      <c r="F69" s="30"/>
      <c r="G69" s="30"/>
      <c r="H69" s="30">
        <v>146978.1</v>
      </c>
      <c r="I69" s="30"/>
      <c r="J69" s="30"/>
      <c r="K69" s="45">
        <v>46.9</v>
      </c>
      <c r="L69" s="45">
        <v>1021.1</v>
      </c>
    </row>
    <row r="70" spans="1:12" ht="86.25" customHeight="1">
      <c r="A70" s="26" t="s">
        <v>47</v>
      </c>
      <c r="B70" s="26" t="s">
        <v>94</v>
      </c>
      <c r="C70" s="26" t="s">
        <v>19</v>
      </c>
      <c r="D70" s="45">
        <v>104552</v>
      </c>
      <c r="E70" s="30"/>
      <c r="F70" s="30"/>
      <c r="G70" s="30"/>
      <c r="H70" s="30">
        <v>104552</v>
      </c>
      <c r="I70" s="30"/>
      <c r="J70" s="30"/>
      <c r="K70" s="45" t="s">
        <v>15</v>
      </c>
      <c r="L70" s="45" t="s">
        <v>15</v>
      </c>
    </row>
    <row r="71" spans="1:12" ht="96" customHeight="1">
      <c r="A71" s="26" t="s">
        <v>48</v>
      </c>
      <c r="B71" s="26" t="s">
        <v>95</v>
      </c>
      <c r="C71" s="26" t="s">
        <v>19</v>
      </c>
      <c r="D71" s="45">
        <v>0</v>
      </c>
      <c r="E71" s="30"/>
      <c r="F71" s="30"/>
      <c r="G71" s="30"/>
      <c r="H71" s="30">
        <v>0</v>
      </c>
      <c r="I71" s="30"/>
      <c r="J71" s="30"/>
      <c r="K71" s="45" t="s">
        <v>15</v>
      </c>
      <c r="L71" s="45" t="s">
        <v>15</v>
      </c>
    </row>
    <row r="72" spans="1:12" ht="111" customHeight="1">
      <c r="A72" s="26" t="s">
        <v>49</v>
      </c>
      <c r="B72" s="26" t="s">
        <v>96</v>
      </c>
      <c r="C72" s="26" t="s">
        <v>16</v>
      </c>
      <c r="D72" s="44">
        <v>76</v>
      </c>
      <c r="E72" s="29"/>
      <c r="F72" s="29"/>
      <c r="G72" s="29"/>
      <c r="H72" s="29">
        <v>52</v>
      </c>
      <c r="I72" s="29"/>
      <c r="J72" s="29"/>
      <c r="K72" s="29">
        <v>1</v>
      </c>
      <c r="L72" s="29">
        <v>23</v>
      </c>
    </row>
    <row r="73" spans="1:12" ht="115.5" customHeight="1">
      <c r="A73" s="26" t="s">
        <v>36</v>
      </c>
      <c r="B73" s="26" t="s">
        <v>123</v>
      </c>
      <c r="C73" s="26" t="s">
        <v>16</v>
      </c>
      <c r="D73" s="44">
        <v>3</v>
      </c>
      <c r="E73" s="29"/>
      <c r="F73" s="29"/>
      <c r="G73" s="29"/>
      <c r="H73" s="29">
        <v>3</v>
      </c>
      <c r="I73" s="44" t="s">
        <v>15</v>
      </c>
      <c r="J73" s="29"/>
      <c r="K73" s="44" t="s">
        <v>15</v>
      </c>
      <c r="L73" s="44" t="s">
        <v>15</v>
      </c>
    </row>
    <row r="74" spans="1:12" ht="103.5" customHeight="1">
      <c r="A74" s="26" t="s">
        <v>37</v>
      </c>
      <c r="B74" s="26" t="s">
        <v>112</v>
      </c>
      <c r="C74" s="26" t="s">
        <v>19</v>
      </c>
      <c r="D74" s="45">
        <v>181974.9</v>
      </c>
      <c r="E74" s="30"/>
      <c r="F74" s="30"/>
      <c r="G74" s="30"/>
      <c r="H74" s="30">
        <v>179821.6</v>
      </c>
      <c r="I74" s="30"/>
      <c r="J74" s="30"/>
      <c r="K74" s="30">
        <v>702.6</v>
      </c>
      <c r="L74" s="30">
        <v>1450.7</v>
      </c>
    </row>
    <row r="75" spans="1:12" ht="39.75" hidden="1" customHeight="1" thickBot="1">
      <c r="A75" s="13"/>
      <c r="B75" s="6"/>
      <c r="C75" s="6"/>
      <c r="D75" s="6"/>
      <c r="E75" s="7"/>
      <c r="F75" s="7"/>
      <c r="G75" s="8"/>
      <c r="H75" s="8"/>
      <c r="I75" s="8"/>
      <c r="J75" s="8"/>
      <c r="K75" s="8"/>
      <c r="L75" s="8"/>
    </row>
    <row r="76" spans="1:12" ht="1.5" hidden="1" customHeight="1">
      <c r="A76" s="15" t="s">
        <v>43</v>
      </c>
      <c r="B76" s="70" t="s">
        <v>54</v>
      </c>
      <c r="C76" s="70"/>
      <c r="D76" s="70"/>
      <c r="E76" s="70" t="s">
        <v>55</v>
      </c>
      <c r="F76" s="70"/>
      <c r="G76" s="70"/>
      <c r="H76" s="8"/>
      <c r="I76" s="8"/>
      <c r="J76" s="9"/>
      <c r="K76" s="9"/>
      <c r="L76" s="9"/>
    </row>
    <row r="77" spans="1:12" ht="54.75" customHeight="1">
      <c r="A77" s="10"/>
      <c r="B77" s="61" t="s">
        <v>97</v>
      </c>
      <c r="C77" s="62"/>
      <c r="D77" s="62"/>
      <c r="E77" s="62"/>
      <c r="F77" s="62"/>
      <c r="G77" s="62"/>
      <c r="H77" s="62"/>
      <c r="I77" s="62"/>
      <c r="J77" s="11"/>
      <c r="K77" s="11"/>
      <c r="L77" s="11"/>
    </row>
    <row r="78" spans="1:12" ht="61.5" customHeight="1">
      <c r="A78" s="12"/>
      <c r="B78" s="63" t="s">
        <v>99</v>
      </c>
      <c r="C78" s="63"/>
      <c r="D78" s="63"/>
      <c r="E78" s="63"/>
      <c r="F78" s="63"/>
      <c r="G78" s="63"/>
      <c r="H78" s="63"/>
      <c r="I78" s="64"/>
      <c r="J78" s="11"/>
      <c r="K78" s="11"/>
      <c r="L78" s="11"/>
    </row>
    <row r="79" spans="1:12" ht="84.75" customHeight="1">
      <c r="A79" s="12" t="s">
        <v>50</v>
      </c>
      <c r="B79" s="71" t="s">
        <v>62</v>
      </c>
      <c r="C79" s="72"/>
      <c r="D79" s="72"/>
      <c r="E79" s="71" t="s">
        <v>52</v>
      </c>
      <c r="F79" s="71"/>
      <c r="G79" s="71"/>
      <c r="H79" s="71"/>
      <c r="I79" s="71"/>
      <c r="J79" s="11"/>
      <c r="K79" s="11"/>
      <c r="L79" s="11"/>
    </row>
    <row r="80" spans="1:12">
      <c r="A80" s="12" t="s">
        <v>42</v>
      </c>
      <c r="B80" s="72">
        <v>2</v>
      </c>
      <c r="C80" s="72"/>
      <c r="D80" s="72"/>
      <c r="E80" s="72">
        <v>3</v>
      </c>
      <c r="F80" s="72"/>
      <c r="G80" s="72"/>
      <c r="H80" s="72"/>
      <c r="I80" s="72"/>
      <c r="J80" s="11"/>
      <c r="K80" s="11"/>
      <c r="L80" s="11"/>
    </row>
    <row r="81" spans="1:12" ht="243.75" customHeight="1">
      <c r="A81" s="12" t="s">
        <v>42</v>
      </c>
      <c r="B81" s="74" t="s">
        <v>124</v>
      </c>
      <c r="C81" s="75"/>
      <c r="D81" s="76"/>
      <c r="E81" s="73" t="s">
        <v>125</v>
      </c>
      <c r="F81" s="73"/>
      <c r="G81" s="73"/>
      <c r="H81" s="73"/>
      <c r="I81" s="73"/>
      <c r="J81" s="11"/>
      <c r="K81" s="11"/>
      <c r="L81" s="11"/>
    </row>
    <row r="82" spans="1:12" ht="18.75" customHeight="1">
      <c r="A82" s="57"/>
      <c r="B82" s="65" t="s">
        <v>98</v>
      </c>
      <c r="C82" s="66"/>
      <c r="D82" s="66"/>
      <c r="E82" s="66"/>
      <c r="F82" s="66"/>
      <c r="G82" s="66"/>
      <c r="H82" s="66"/>
      <c r="I82" s="66"/>
      <c r="J82" s="11"/>
      <c r="K82" s="11"/>
      <c r="L82" s="11"/>
    </row>
    <row r="83" spans="1:12" ht="21.75" customHeight="1">
      <c r="A83" s="58"/>
      <c r="B83" s="67"/>
      <c r="C83" s="68"/>
      <c r="D83" s="68"/>
      <c r="E83" s="69"/>
      <c r="F83" s="69"/>
      <c r="G83" s="69"/>
      <c r="H83" s="69"/>
      <c r="I83" s="69"/>
      <c r="J83" s="11"/>
      <c r="K83" s="11"/>
      <c r="L83" s="11"/>
    </row>
    <row r="84" spans="1:12" ht="35.25" customHeight="1">
      <c r="A84" s="12" t="s">
        <v>50</v>
      </c>
      <c r="B84" s="71" t="s">
        <v>54</v>
      </c>
      <c r="C84" s="71"/>
      <c r="D84" s="71"/>
      <c r="E84" s="71" t="s">
        <v>55</v>
      </c>
      <c r="F84" s="71"/>
      <c r="G84" s="71"/>
      <c r="H84" s="71"/>
      <c r="I84" s="71"/>
      <c r="J84" s="72" t="s">
        <v>101</v>
      </c>
      <c r="K84" s="72"/>
      <c r="L84" s="11"/>
    </row>
    <row r="85" spans="1:12" ht="111.75" customHeight="1">
      <c r="A85" s="10" t="s">
        <v>42</v>
      </c>
      <c r="B85" s="77" t="s">
        <v>126</v>
      </c>
      <c r="C85" s="78"/>
      <c r="D85" s="79"/>
      <c r="E85" s="71" t="s">
        <v>127</v>
      </c>
      <c r="F85" s="71"/>
      <c r="G85" s="71"/>
      <c r="H85" s="71"/>
      <c r="I85" s="71"/>
      <c r="J85" s="80" t="s">
        <v>128</v>
      </c>
      <c r="K85" s="81"/>
      <c r="L85" s="11"/>
    </row>
  </sheetData>
  <mergeCells count="50">
    <mergeCell ref="B84:D84"/>
    <mergeCell ref="B85:D85"/>
    <mergeCell ref="E85:I85"/>
    <mergeCell ref="E84:I84"/>
    <mergeCell ref="J84:K84"/>
    <mergeCell ref="J85:K85"/>
    <mergeCell ref="E79:I79"/>
    <mergeCell ref="E80:I80"/>
    <mergeCell ref="E81:I81"/>
    <mergeCell ref="B81:D81"/>
    <mergeCell ref="B79:D79"/>
    <mergeCell ref="B80:D80"/>
    <mergeCell ref="A82:A83"/>
    <mergeCell ref="I8:I10"/>
    <mergeCell ref="B42:B45"/>
    <mergeCell ref="C42:C45"/>
    <mergeCell ref="D42:D45"/>
    <mergeCell ref="A6:A10"/>
    <mergeCell ref="A42:A45"/>
    <mergeCell ref="B6:B10"/>
    <mergeCell ref="C6:C10"/>
    <mergeCell ref="D6:D10"/>
    <mergeCell ref="H44:H45"/>
    <mergeCell ref="B77:I77"/>
    <mergeCell ref="B78:I78"/>
    <mergeCell ref="B82:I83"/>
    <mergeCell ref="B76:D76"/>
    <mergeCell ref="E76:G76"/>
    <mergeCell ref="E43:J43"/>
    <mergeCell ref="K43:L44"/>
    <mergeCell ref="E44:G44"/>
    <mergeCell ref="J8:J10"/>
    <mergeCell ref="E9:E10"/>
    <mergeCell ref="F9:F10"/>
    <mergeCell ref="G9:G10"/>
    <mergeCell ref="A25:L25"/>
    <mergeCell ref="B41:L41"/>
    <mergeCell ref="I44:I45"/>
    <mergeCell ref="J44:J45"/>
    <mergeCell ref="K7:L8"/>
    <mergeCell ref="E8:G8"/>
    <mergeCell ref="H8:H10"/>
    <mergeCell ref="E7:J7"/>
    <mergeCell ref="L9:L10"/>
    <mergeCell ref="B2:L2"/>
    <mergeCell ref="C5:L5"/>
    <mergeCell ref="K9:K10"/>
    <mergeCell ref="C4:J4"/>
    <mergeCell ref="E42:L42"/>
    <mergeCell ref="E6:L6"/>
  </mergeCells>
  <hyperlinks>
    <hyperlink ref="J85" r:id="rId1"/>
  </hyperlinks>
  <pageMargins left="0.25" right="0.25" top="0.75" bottom="0.75" header="0.3" footer="0.3"/>
  <pageSetup paperSize="9" scale="6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2020-07-07T11:41:27Z</dcterms:modified>
</cp:coreProperties>
</file>