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2-2024\Для открытого бюджета\"/>
    </mc:Choice>
  </mc:AlternateContent>
  <xr:revisionPtr revIDLastSave="0" documentId="13_ncr:1_{F962C0F4-7223-4B3D-8ABA-C676D7F10F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Разделы" sheetId="8" r:id="rId1"/>
  </sheets>
  <definedNames>
    <definedName name="_xlnm.Print_Area" localSheetId="0">Разделы!$A$1:$K$53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8" l="1"/>
  <c r="H50" i="8"/>
  <c r="E50" i="8"/>
  <c r="C50" i="8"/>
  <c r="B50" i="8"/>
  <c r="J47" i="8"/>
  <c r="H47" i="8"/>
  <c r="E47" i="8"/>
  <c r="C47" i="8"/>
  <c r="B47" i="8"/>
  <c r="J43" i="8"/>
  <c r="H43" i="8"/>
  <c r="E43" i="8"/>
  <c r="C43" i="8"/>
  <c r="B43" i="8"/>
  <c r="J39" i="8"/>
  <c r="H39" i="8"/>
  <c r="E39" i="8"/>
  <c r="C39" i="8"/>
  <c r="B39" i="8"/>
  <c r="J36" i="8"/>
  <c r="H36" i="8"/>
  <c r="E36" i="8"/>
  <c r="C36" i="8"/>
  <c r="B36" i="8"/>
  <c r="J29" i="8"/>
  <c r="H29" i="8"/>
  <c r="E29" i="8"/>
  <c r="C29" i="8"/>
  <c r="B29" i="8"/>
  <c r="J27" i="8"/>
  <c r="H27" i="8"/>
  <c r="E27" i="8"/>
  <c r="C27" i="8"/>
  <c r="B27" i="8"/>
  <c r="J22" i="8"/>
  <c r="H22" i="8"/>
  <c r="E22" i="8"/>
  <c r="C22" i="8"/>
  <c r="B22" i="8"/>
  <c r="J16" i="8"/>
  <c r="H16" i="8"/>
  <c r="E16" i="8"/>
  <c r="C16" i="8"/>
  <c r="B16" i="8"/>
  <c r="J13" i="8"/>
  <c r="H13" i="8"/>
  <c r="E13" i="8"/>
  <c r="C13" i="8"/>
  <c r="B13" i="8"/>
  <c r="J6" i="8"/>
  <c r="H6" i="8"/>
  <c r="E6" i="8"/>
  <c r="C6" i="8"/>
  <c r="B6" i="8"/>
  <c r="I6" i="8" l="1"/>
  <c r="E53" i="8"/>
  <c r="B53" i="8"/>
  <c r="H53" i="8"/>
  <c r="K6" i="8"/>
  <c r="J53" i="8"/>
  <c r="C53" i="8"/>
  <c r="D6" i="8"/>
  <c r="D45" i="8"/>
  <c r="K7" i="8"/>
  <c r="K8" i="8"/>
  <c r="K9" i="8"/>
  <c r="K12" i="8"/>
  <c r="K14" i="8"/>
  <c r="K17" i="8"/>
  <c r="K18" i="8"/>
  <c r="K19" i="8"/>
  <c r="K20" i="8"/>
  <c r="K21" i="8"/>
  <c r="K23" i="8"/>
  <c r="K24" i="8"/>
  <c r="K25" i="8"/>
  <c r="K26" i="8"/>
  <c r="K28" i="8"/>
  <c r="K30" i="8"/>
  <c r="K31" i="8"/>
  <c r="K32" i="8"/>
  <c r="K33" i="8"/>
  <c r="K34" i="8"/>
  <c r="K35" i="8"/>
  <c r="K37" i="8"/>
  <c r="K38" i="8"/>
  <c r="K40" i="8"/>
  <c r="K41" i="8"/>
  <c r="K42" i="8"/>
  <c r="K44" i="8"/>
  <c r="K45" i="8"/>
  <c r="K46" i="8"/>
  <c r="K48" i="8"/>
  <c r="K49" i="8"/>
  <c r="K51" i="8"/>
  <c r="K52" i="8"/>
  <c r="I7" i="8"/>
  <c r="I8" i="8"/>
  <c r="I9" i="8"/>
  <c r="I11" i="8"/>
  <c r="I12" i="8"/>
  <c r="I14" i="8"/>
  <c r="I17" i="8"/>
  <c r="I18" i="8"/>
  <c r="I19" i="8"/>
  <c r="I20" i="8"/>
  <c r="I21" i="8"/>
  <c r="I23" i="8"/>
  <c r="I25" i="8"/>
  <c r="I26" i="8"/>
  <c r="I28" i="8"/>
  <c r="I30" i="8"/>
  <c r="I31" i="8"/>
  <c r="I32" i="8"/>
  <c r="I33" i="8"/>
  <c r="I34" i="8"/>
  <c r="I35" i="8"/>
  <c r="I37" i="8"/>
  <c r="I38" i="8"/>
  <c r="I40" i="8"/>
  <c r="I41" i="8"/>
  <c r="I42" i="8"/>
  <c r="I44" i="8"/>
  <c r="I45" i="8"/>
  <c r="I46" i="8"/>
  <c r="I48" i="8"/>
  <c r="I49" i="8"/>
  <c r="F7" i="8"/>
  <c r="F8" i="8"/>
  <c r="F9" i="8"/>
  <c r="F12" i="8"/>
  <c r="F14" i="8"/>
  <c r="F17" i="8"/>
  <c r="F18" i="8"/>
  <c r="F19" i="8"/>
  <c r="F20" i="8"/>
  <c r="F21" i="8"/>
  <c r="F23" i="8"/>
  <c r="F24" i="8"/>
  <c r="F25" i="8"/>
  <c r="F26" i="8"/>
  <c r="F28" i="8"/>
  <c r="F30" i="8"/>
  <c r="F31" i="8"/>
  <c r="F32" i="8"/>
  <c r="F33" i="8"/>
  <c r="F34" i="8"/>
  <c r="F35" i="8"/>
  <c r="F37" i="8"/>
  <c r="F38" i="8"/>
  <c r="F40" i="8"/>
  <c r="F41" i="8"/>
  <c r="F42" i="8"/>
  <c r="F44" i="8"/>
  <c r="F45" i="8"/>
  <c r="F46" i="8"/>
  <c r="F48" i="8"/>
  <c r="F49" i="8"/>
  <c r="D7" i="8"/>
  <c r="D8" i="8"/>
  <c r="D10" i="8"/>
  <c r="D12" i="8"/>
  <c r="D14" i="8"/>
  <c r="D15" i="8"/>
  <c r="D17" i="8"/>
  <c r="D18" i="8"/>
  <c r="D19" i="8"/>
  <c r="D20" i="8"/>
  <c r="D21" i="8"/>
  <c r="D23" i="8"/>
  <c r="D24" i="8"/>
  <c r="D25" i="8"/>
  <c r="D26" i="8"/>
  <c r="D28" i="8"/>
  <c r="D30" i="8"/>
  <c r="D31" i="8"/>
  <c r="D32" i="8"/>
  <c r="D33" i="8"/>
  <c r="D34" i="8"/>
  <c r="D35" i="8"/>
  <c r="D37" i="8"/>
  <c r="D38" i="8"/>
  <c r="D40" i="8"/>
  <c r="D41" i="8"/>
  <c r="D42" i="8"/>
  <c r="D44" i="8"/>
  <c r="D46" i="8"/>
  <c r="D48" i="8"/>
  <c r="D49" i="8"/>
  <c r="F47" i="8"/>
  <c r="F36" i="8"/>
  <c r="K13" i="8" l="1"/>
  <c r="K47" i="8"/>
  <c r="K36" i="8"/>
  <c r="I43" i="8"/>
  <c r="I29" i="8"/>
  <c r="K22" i="8"/>
  <c r="K27" i="8"/>
  <c r="D13" i="8"/>
  <c r="I13" i="8"/>
  <c r="D27" i="8"/>
  <c r="F29" i="8"/>
  <c r="K39" i="8"/>
  <c r="F43" i="8"/>
  <c r="K50" i="8"/>
  <c r="F22" i="8"/>
  <c r="I27" i="8"/>
  <c r="D22" i="8"/>
  <c r="D36" i="8"/>
  <c r="D47" i="8"/>
  <c r="F6" i="8"/>
  <c r="F13" i="8"/>
  <c r="D16" i="8"/>
  <c r="I22" i="8"/>
  <c r="F27" i="8"/>
  <c r="K29" i="8"/>
  <c r="D29" i="8"/>
  <c r="I36" i="8"/>
  <c r="I39" i="8"/>
  <c r="K43" i="8"/>
  <c r="D43" i="8"/>
  <c r="I47" i="8"/>
  <c r="D39" i="8"/>
  <c r="F39" i="8"/>
  <c r="F16" i="8"/>
  <c r="F53" i="8" l="1"/>
  <c r="D53" i="8"/>
  <c r="K16" i="8" l="1"/>
  <c r="I16" i="8" l="1"/>
  <c r="I53" i="8" l="1"/>
  <c r="K53" i="8"/>
</calcChain>
</file>

<file path=xl/sharedStrings.xml><?xml version="1.0" encoding="utf-8"?>
<sst xmlns="http://schemas.openxmlformats.org/spreadsheetml/2006/main" count="72" uniqueCount="72">
  <si>
    <t xml:space="preserve">Наименование кода вида доходов </t>
  </si>
  <si>
    <t>тыс. руб.</t>
  </si>
  <si>
    <t>ВСЕГО РАСХОДОВ</t>
  </si>
  <si>
    <t>Исполнение бюджета 
за 2020 год</t>
  </si>
  <si>
    <t>Темп роста / снижения 
показателей оценки за 2021 год 
к факту 2020 года, %</t>
  </si>
  <si>
    <t>Темп роста / снижения 
показателей проекта 2022  года 
к оценке 2021 года, %</t>
  </si>
  <si>
    <t>Темп роста / снижения 
показателей проекта 2023 года к проекту 2022 года, %</t>
  </si>
  <si>
    <t>Темп роста / снижения 
показателей проекта 2024 года к проекту 2023 года, %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</si>
  <si>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</si>
  <si>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</si>
  <si>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</si>
  <si>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</si>
  <si>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</si>
  <si>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</si>
  <si>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</si>
  <si>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</si>
  <si>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</si>
  <si>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</si>
  <si>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</si>
  <si>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</si>
  <si>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</si>
  <si>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</si>
  <si>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</si>
  <si>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</si>
  <si>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</si>
  <si>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</si>
  <si>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</si>
  <si>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</si>
  <si>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</si>
  <si>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</si>
  <si>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</si>
  <si>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</si>
  <si>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</si>
  <si>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</si>
  <si>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</si>
  <si>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</si>
  <si>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</si>
  <si>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</si>
  <si>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</si>
  <si>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</si>
  <si>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</si>
  <si>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</si>
  <si>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</si>
  <si>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</si>
  <si>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</si>
  <si>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</si>
  <si>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</si>
  <si>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</si>
  <si>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</si>
  <si>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</si>
  <si>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</si>
  <si>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</si>
  <si>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</si>
  <si>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</si>
  <si>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</si>
  <si>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Оценка исполнения 
бюджета за 2021 год</t>
  </si>
  <si>
    <t>Проект бюджета на 2022 год</t>
  </si>
  <si>
    <t>Проект бюджета на 2023 год</t>
  </si>
  <si>
    <t>Проект бюджета на 2024 год</t>
  </si>
  <si>
    <t>В связи со снижением суммы субсидии на ремонт  автомобильных дорог общего пользования</t>
  </si>
  <si>
    <t>В связи с незапланированной суммой в 2022 году на благоустройство дворовых территорий</t>
  </si>
  <si>
    <t>В связи с планированием в 2021 году расходов на приобретение контейнеров для ТКО и благоустройство контейнерных площадок под ТКО, в 2022 году средства не запланированы</t>
  </si>
  <si>
    <t>В связи с созданием в 2021 году единой централизованной бухгалтерии и планированием расходов в 2022 году по подразделу 0113</t>
  </si>
  <si>
    <t>В связи с проведением в 2021 году Всемирной Фольклориады и 75-летия города Октябрьского</t>
  </si>
  <si>
    <t>В связи с изменением порядка начисления пенсии за выслугу лет на муниципальной службе с 01.07.2021</t>
  </si>
  <si>
    <t>В связи с увеличением в 2022 году суммы субсидии из республиканского бюджета на реализацию регионального проекта "Спорт - норма жизни"</t>
  </si>
  <si>
    <t>В связи с планированием в 2022 году сокращения количества публикаций</t>
  </si>
  <si>
    <t>В связи с предоставленим в 2021 году субсидии  МУП "Комбинат школьного питания", отнесенного в 2020 году к наиболее пострадавшим видам экономической деятельности при введении режима «Повышенная готовность» на территории Республики Башкортостан в связи с угрозой распространения новой коронавирусной инфекции (COVID-19), перечень которых утвержден решениями Правительства Российской Федерации и Главы Республики Башкортостан», на финансовое обеспечение затрат в связи с переводом учащихся на дистанционное обучение и низкой поещаемостью детей в ДОУ, а также с ростом цен на продукты питания</t>
  </si>
  <si>
    <t>В связи с оплатой исполнительных листов в 2020 году, связанных с содержанием общедомого имущества в многоквартирных домах и проведением ремонта муниципального жилищного фонда в целях предоставления нуждающимся согласно очередности</t>
  </si>
  <si>
    <t>В связи с выделеним в 2021 году иных межбюджетных трансфертов на премирование победителей республиканского этапа Всероссийского конкурса «Лучшая муниципальная практика»</t>
  </si>
  <si>
    <t>Сведения о показателя проекта бюджета городского округа город Октябрьский Республики Башкортостанна 2022 год и на плановый период 2023 и 2024 годов в сравнении с ожидаемым исполнением за 2021 год и отчетом за 2020 год</t>
  </si>
  <si>
    <t>Причины отклонений проекта 2022 года 
от оценки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</si>
</sst>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>
      <protection locked="0"/>
    </xf>
  </cellStyleXfs>
  <cellXfs count="36">
    <xf numFmtId="0" fontId="0" fillId="0" borderId="0" xfId="0"/>
    <xf numFmtId="4" fontId="5" fillId="2" borderId="4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4" fontId="7" fillId="2" borderId="4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center" vertical="top" wrapText="1"/>
    </xf>
  </cellXfs>
  <cellStyles count="4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K57"/>
  <sheetViews>
    <sheetView tabSelected="1" zoomScale="70" zoomScaleNormal="70" zoomScaleSheetLayoutView="70" workbookViewId="0">
      <selection sqref="A1:K1"/>
    </sheetView>
  </sheetViews>
  <sheetFormatPr defaultColWidth="9.140625" defaultRowHeight="15.75" x14ac:dyDescent="0.25"/>
  <cols>
    <col min="1" max="1" width="46.7109375" style="7" customWidth="1"/>
    <col min="2" max="3" width="18.42578125" style="7" customWidth="1"/>
    <col min="4" max="4" width="19.85546875" style="7" customWidth="1"/>
    <col min="5" max="5" width="18.42578125" style="7" customWidth="1"/>
    <col min="6" max="6" width="21" style="7" customWidth="1"/>
    <col min="7" max="7" width="43.28515625" style="15" customWidth="1"/>
    <col min="8" max="8" width="18.42578125" style="7" customWidth="1"/>
    <col min="9" max="9" width="24.140625" style="7" customWidth="1"/>
    <col min="10" max="10" width="18.42578125" style="7" customWidth="1"/>
    <col min="11" max="11" width="23" style="7" customWidth="1"/>
    <col min="12" max="16384" width="9.140625" style="7"/>
  </cols>
  <sheetData>
    <row r="1" spans="1:11" ht="57.75" customHeight="1" x14ac:dyDescent="0.25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18.75" x14ac:dyDescent="0.25">
      <c r="A2" s="13"/>
      <c r="B2" s="13"/>
      <c r="D2" s="35"/>
      <c r="E2" s="35"/>
      <c r="F2" s="13"/>
      <c r="G2" s="14"/>
      <c r="H2" s="13"/>
      <c r="I2" s="13"/>
      <c r="J2" s="13"/>
      <c r="K2" s="13"/>
    </row>
    <row r="3" spans="1:11" ht="18.75" x14ac:dyDescent="0.25">
      <c r="H3" s="34" t="s">
        <v>1</v>
      </c>
      <c r="I3" s="34"/>
      <c r="J3" s="34"/>
      <c r="K3" s="34"/>
    </row>
    <row r="4" spans="1:11" ht="131.25" x14ac:dyDescent="0.25">
      <c r="A4" s="16" t="s">
        <v>0</v>
      </c>
      <c r="B4" s="17" t="s">
        <v>3</v>
      </c>
      <c r="C4" s="8" t="s">
        <v>55</v>
      </c>
      <c r="D4" s="18" t="s">
        <v>4</v>
      </c>
      <c r="E4" s="19" t="s">
        <v>56</v>
      </c>
      <c r="F4" s="19" t="s">
        <v>5</v>
      </c>
      <c r="G4" s="20" t="s">
        <v>71</v>
      </c>
      <c r="H4" s="19" t="s">
        <v>57</v>
      </c>
      <c r="I4" s="19" t="s">
        <v>6</v>
      </c>
      <c r="J4" s="19" t="s">
        <v>58</v>
      </c>
      <c r="K4" s="16" t="s">
        <v>7</v>
      </c>
    </row>
    <row r="5" spans="1:11" s="21" customFormat="1" ht="18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22" customFormat="1" ht="37.5" x14ac:dyDescent="0.25">
      <c r="A6" s="26" t="s">
        <v>8</v>
      </c>
      <c r="B6" s="12">
        <f>SUM(B7:B12)</f>
        <v>115048.66</v>
      </c>
      <c r="C6" s="12">
        <f t="shared" ref="C6" si="0">SUM(C7:C12)</f>
        <v>158070.69</v>
      </c>
      <c r="D6" s="10">
        <f t="shared" ref="D6:D12" si="1">C6/B6*100</f>
        <v>137.39463806010431</v>
      </c>
      <c r="E6" s="10">
        <f>SUM(E7:E12)</f>
        <v>173150.99</v>
      </c>
      <c r="F6" s="10">
        <f t="shared" ref="F6:F12" si="2">E6/C6*100</f>
        <v>109.54022532577039</v>
      </c>
      <c r="G6" s="2"/>
      <c r="H6" s="10">
        <f>SUM(H7:H12)</f>
        <v>149891.56</v>
      </c>
      <c r="I6" s="10">
        <f t="shared" ref="I6:I12" si="3">H6/E6*100</f>
        <v>86.566966784307738</v>
      </c>
      <c r="J6" s="10">
        <f>SUM(J7:J12)</f>
        <v>144891.54999999999</v>
      </c>
      <c r="K6" s="10">
        <f>J6/H6*100</f>
        <v>96.66424847403016</v>
      </c>
    </row>
    <row r="7" spans="1:11" ht="93.75" x14ac:dyDescent="0.25">
      <c r="A7" s="24" t="s">
        <v>9</v>
      </c>
      <c r="B7" s="3">
        <v>5553.03</v>
      </c>
      <c r="C7" s="3">
        <v>5173</v>
      </c>
      <c r="D7" s="4">
        <f t="shared" si="1"/>
        <v>93.156348876199118</v>
      </c>
      <c r="E7" s="4">
        <v>5146.84</v>
      </c>
      <c r="F7" s="4">
        <f t="shared" si="2"/>
        <v>99.494297312971199</v>
      </c>
      <c r="G7" s="1"/>
      <c r="H7" s="3">
        <v>5137.18</v>
      </c>
      <c r="I7" s="4">
        <f t="shared" si="3"/>
        <v>99.812312020579625</v>
      </c>
      <c r="J7" s="25">
        <v>5137.18</v>
      </c>
      <c r="K7" s="4">
        <f t="shared" ref="K7:K12" si="4">J7/H7*100</f>
        <v>100</v>
      </c>
    </row>
    <row r="8" spans="1:11" ht="112.5" x14ac:dyDescent="0.25">
      <c r="A8" s="24" t="s">
        <v>10</v>
      </c>
      <c r="B8" s="3">
        <v>83086.41</v>
      </c>
      <c r="C8" s="3">
        <v>76605.78</v>
      </c>
      <c r="D8" s="4">
        <f t="shared" si="1"/>
        <v>92.200132368217609</v>
      </c>
      <c r="E8" s="4">
        <v>79700.710000000006</v>
      </c>
      <c r="F8" s="4">
        <f t="shared" si="2"/>
        <v>104.04007373856126</v>
      </c>
      <c r="G8" s="1"/>
      <c r="H8" s="3">
        <v>78880.73</v>
      </c>
      <c r="I8" s="4">
        <f t="shared" si="3"/>
        <v>98.971176040966242</v>
      </c>
      <c r="J8" s="25">
        <v>78880.73</v>
      </c>
      <c r="K8" s="4">
        <f t="shared" si="4"/>
        <v>100</v>
      </c>
    </row>
    <row r="9" spans="1:11" ht="18.75" x14ac:dyDescent="0.25">
      <c r="A9" s="24" t="s">
        <v>11</v>
      </c>
      <c r="B9" s="3">
        <v>0</v>
      </c>
      <c r="C9" s="3">
        <v>61.9</v>
      </c>
      <c r="D9" s="4"/>
      <c r="E9" s="4">
        <v>518.6</v>
      </c>
      <c r="F9" s="4">
        <f t="shared" si="2"/>
        <v>837.8029079159935</v>
      </c>
      <c r="G9" s="1"/>
      <c r="H9" s="3">
        <v>24.8</v>
      </c>
      <c r="I9" s="4">
        <f t="shared" si="3"/>
        <v>4.7821056691091401</v>
      </c>
      <c r="J9" s="25">
        <v>24.8</v>
      </c>
      <c r="K9" s="4">
        <f t="shared" si="4"/>
        <v>100</v>
      </c>
    </row>
    <row r="10" spans="1:11" ht="37.5" x14ac:dyDescent="0.25">
      <c r="A10" s="24" t="s">
        <v>12</v>
      </c>
      <c r="B10" s="3">
        <v>7003.17</v>
      </c>
      <c r="C10" s="3"/>
      <c r="D10" s="4">
        <f t="shared" si="1"/>
        <v>0</v>
      </c>
      <c r="E10" s="4"/>
      <c r="F10" s="4"/>
      <c r="G10" s="1"/>
      <c r="H10" s="12"/>
      <c r="I10" s="4"/>
      <c r="J10" s="25"/>
      <c r="K10" s="4"/>
    </row>
    <row r="11" spans="1:11" ht="18.75" x14ac:dyDescent="0.25">
      <c r="A11" s="24" t="s">
        <v>13</v>
      </c>
      <c r="B11" s="12"/>
      <c r="C11" s="3"/>
      <c r="D11" s="4"/>
      <c r="E11" s="4">
        <v>5500</v>
      </c>
      <c r="F11" s="4"/>
      <c r="G11" s="1"/>
      <c r="H11" s="3"/>
      <c r="I11" s="4">
        <f t="shared" si="3"/>
        <v>0</v>
      </c>
      <c r="J11" s="25"/>
      <c r="K11" s="4"/>
    </row>
    <row r="12" spans="1:11" ht="37.5" x14ac:dyDescent="0.25">
      <c r="A12" s="24" t="s">
        <v>14</v>
      </c>
      <c r="B12" s="3">
        <v>19406.05</v>
      </c>
      <c r="C12" s="3">
        <v>76230.009999999995</v>
      </c>
      <c r="D12" s="4">
        <f t="shared" si="1"/>
        <v>392.81569407478594</v>
      </c>
      <c r="E12" s="4">
        <v>82284.84</v>
      </c>
      <c r="F12" s="4">
        <f t="shared" si="2"/>
        <v>107.94284298270458</v>
      </c>
      <c r="G12" s="1"/>
      <c r="H12" s="3">
        <v>65848.850000000006</v>
      </c>
      <c r="I12" s="10">
        <f t="shared" si="3"/>
        <v>80.025494368099885</v>
      </c>
      <c r="J12" s="25">
        <v>60848.84</v>
      </c>
      <c r="K12" s="4">
        <f t="shared" si="4"/>
        <v>92.406837780766097</v>
      </c>
    </row>
    <row r="13" spans="1:11" s="22" customFormat="1" ht="75" x14ac:dyDescent="0.25">
      <c r="A13" s="26" t="s">
        <v>15</v>
      </c>
      <c r="B13" s="12">
        <f>SUM(B14:B15)</f>
        <v>24827.899999999998</v>
      </c>
      <c r="C13" s="12">
        <f>SUM(C14:C15)</f>
        <v>25604.7</v>
      </c>
      <c r="D13" s="10">
        <f t="shared" ref="D13:D25" si="5">C13/B13*100</f>
        <v>103.12873823400288</v>
      </c>
      <c r="E13" s="12">
        <f>SUM(E14:E15)</f>
        <v>26386.73</v>
      </c>
      <c r="F13" s="10">
        <f t="shared" ref="F13:F25" si="6">E13/C13*100</f>
        <v>103.05424394740028</v>
      </c>
      <c r="G13" s="2"/>
      <c r="H13" s="12">
        <f>SUM(H14:H15)</f>
        <v>26100.78</v>
      </c>
      <c r="I13" s="4">
        <f t="shared" ref="I13:I26" si="7">H13/E13*100</f>
        <v>98.916311342860595</v>
      </c>
      <c r="J13" s="12">
        <f>SUM(J14:J15)</f>
        <v>26100.78</v>
      </c>
      <c r="K13" s="10">
        <f t="shared" ref="K13:K25" si="8">J13/H13*100</f>
        <v>100</v>
      </c>
    </row>
    <row r="14" spans="1:11" ht="75" x14ac:dyDescent="0.25">
      <c r="A14" s="24" t="s">
        <v>16</v>
      </c>
      <c r="B14" s="3">
        <v>24529.96</v>
      </c>
      <c r="C14" s="3">
        <v>25604.7</v>
      </c>
      <c r="D14" s="4">
        <f t="shared" si="5"/>
        <v>104.38133612936997</v>
      </c>
      <c r="E14" s="4">
        <v>26386.73</v>
      </c>
      <c r="F14" s="4">
        <f t="shared" si="6"/>
        <v>103.05424394740028</v>
      </c>
      <c r="G14" s="1"/>
      <c r="H14" s="3">
        <v>26100.78</v>
      </c>
      <c r="I14" s="4">
        <f t="shared" si="7"/>
        <v>98.916311342860595</v>
      </c>
      <c r="J14" s="25">
        <v>26100.78</v>
      </c>
      <c r="K14" s="4">
        <f t="shared" si="8"/>
        <v>100</v>
      </c>
    </row>
    <row r="15" spans="1:11" ht="18.75" x14ac:dyDescent="0.25">
      <c r="A15" s="24" t="s">
        <v>17</v>
      </c>
      <c r="B15" s="3">
        <v>297.94</v>
      </c>
      <c r="C15" s="3"/>
      <c r="D15" s="4">
        <f t="shared" si="5"/>
        <v>0</v>
      </c>
      <c r="E15" s="4"/>
      <c r="F15" s="4"/>
      <c r="G15" s="1"/>
      <c r="H15" s="3"/>
      <c r="I15" s="10"/>
      <c r="J15" s="25"/>
      <c r="K15" s="4"/>
    </row>
    <row r="16" spans="1:11" s="22" customFormat="1" ht="18.75" x14ac:dyDescent="0.25">
      <c r="A16" s="26" t="s">
        <v>18</v>
      </c>
      <c r="B16" s="12">
        <f>SUM(B17:B21)</f>
        <v>365324.91000000003</v>
      </c>
      <c r="C16" s="12">
        <f>SUM(C17:C21)</f>
        <v>293471.83</v>
      </c>
      <c r="D16" s="10">
        <f t="shared" si="5"/>
        <v>80.331732648616821</v>
      </c>
      <c r="E16" s="12">
        <f>SUM(E17:E21)</f>
        <v>219797.17</v>
      </c>
      <c r="F16" s="10">
        <f t="shared" si="6"/>
        <v>74.895491672914574</v>
      </c>
      <c r="G16" s="2"/>
      <c r="H16" s="12">
        <f>SUM(H17:H21)</f>
        <v>294620.46000000002</v>
      </c>
      <c r="I16" s="10">
        <f t="shared" si="7"/>
        <v>134.04197151400993</v>
      </c>
      <c r="J16" s="12">
        <f>SUM(J17:J21)</f>
        <v>301777.46999999997</v>
      </c>
      <c r="K16" s="10">
        <f t="shared" si="8"/>
        <v>102.42923047503216</v>
      </c>
    </row>
    <row r="17" spans="1:11" ht="18.75" x14ac:dyDescent="0.25">
      <c r="A17" s="24" t="s">
        <v>19</v>
      </c>
      <c r="B17" s="3">
        <v>1446.75</v>
      </c>
      <c r="C17" s="3">
        <v>2432.6999999999998</v>
      </c>
      <c r="D17" s="4">
        <f t="shared" si="5"/>
        <v>168.14930015552099</v>
      </c>
      <c r="E17" s="4">
        <v>2432.6999999999998</v>
      </c>
      <c r="F17" s="4">
        <f t="shared" si="6"/>
        <v>100</v>
      </c>
      <c r="G17" s="1"/>
      <c r="H17" s="3">
        <v>2432.6999999999998</v>
      </c>
      <c r="I17" s="4">
        <f t="shared" si="7"/>
        <v>100</v>
      </c>
      <c r="J17" s="25">
        <v>2432.6999999999998</v>
      </c>
      <c r="K17" s="4">
        <f t="shared" si="8"/>
        <v>100</v>
      </c>
    </row>
    <row r="18" spans="1:11" ht="18.75" x14ac:dyDescent="0.25">
      <c r="A18" s="24" t="s">
        <v>20</v>
      </c>
      <c r="B18" s="3">
        <v>28135.45</v>
      </c>
      <c r="C18" s="3">
        <v>30974.13</v>
      </c>
      <c r="D18" s="4">
        <f t="shared" si="5"/>
        <v>110.08933569571484</v>
      </c>
      <c r="E18" s="4">
        <v>30737.439999999999</v>
      </c>
      <c r="F18" s="4">
        <f t="shared" si="6"/>
        <v>99.23584617227344</v>
      </c>
      <c r="G18" s="1"/>
      <c r="H18" s="3">
        <v>30669.96</v>
      </c>
      <c r="I18" s="4">
        <f t="shared" si="7"/>
        <v>99.780463174551954</v>
      </c>
      <c r="J18" s="25">
        <v>30669.96</v>
      </c>
      <c r="K18" s="4">
        <f t="shared" si="8"/>
        <v>100</v>
      </c>
    </row>
    <row r="19" spans="1:11" ht="75" x14ac:dyDescent="0.25">
      <c r="A19" s="24" t="s">
        <v>21</v>
      </c>
      <c r="B19" s="3">
        <v>246832.97</v>
      </c>
      <c r="C19" s="3">
        <v>215389.14</v>
      </c>
      <c r="D19" s="4">
        <f t="shared" si="5"/>
        <v>87.26108995893054</v>
      </c>
      <c r="E19" s="4">
        <v>145624</v>
      </c>
      <c r="F19" s="4">
        <f t="shared" si="6"/>
        <v>67.609722570042294</v>
      </c>
      <c r="G19" s="1" t="s">
        <v>59</v>
      </c>
      <c r="H19" s="3">
        <v>224600.2</v>
      </c>
      <c r="I19" s="4">
        <f t="shared" si="7"/>
        <v>154.23295610613636</v>
      </c>
      <c r="J19" s="25">
        <v>230561.2</v>
      </c>
      <c r="K19" s="4">
        <f t="shared" si="8"/>
        <v>102.65404928401666</v>
      </c>
    </row>
    <row r="20" spans="1:11" ht="18.75" x14ac:dyDescent="0.25">
      <c r="A20" s="24" t="s">
        <v>22</v>
      </c>
      <c r="B20" s="3">
        <v>7325.02</v>
      </c>
      <c r="C20" s="3">
        <v>6932.23</v>
      </c>
      <c r="D20" s="4">
        <f t="shared" si="5"/>
        <v>94.637693821996379</v>
      </c>
      <c r="E20" s="4">
        <v>7706.63</v>
      </c>
      <c r="F20" s="4">
        <f t="shared" si="6"/>
        <v>111.17100846336605</v>
      </c>
      <c r="G20" s="1"/>
      <c r="H20" s="3">
        <v>7673.45</v>
      </c>
      <c r="I20" s="4">
        <f t="shared" si="7"/>
        <v>99.569461619410816</v>
      </c>
      <c r="J20" s="25">
        <v>7673.45</v>
      </c>
      <c r="K20" s="4">
        <f t="shared" si="8"/>
        <v>100</v>
      </c>
    </row>
    <row r="21" spans="1:11" ht="409.5" x14ac:dyDescent="0.25">
      <c r="A21" s="24" t="s">
        <v>23</v>
      </c>
      <c r="B21" s="3">
        <v>81584.72</v>
      </c>
      <c r="C21" s="3">
        <v>37743.629999999997</v>
      </c>
      <c r="D21" s="4">
        <f t="shared" si="5"/>
        <v>46.263111523824556</v>
      </c>
      <c r="E21" s="4">
        <v>33296.400000000001</v>
      </c>
      <c r="F21" s="4">
        <f t="shared" si="6"/>
        <v>88.217270040004109</v>
      </c>
      <c r="G21" s="1" t="s">
        <v>67</v>
      </c>
      <c r="H21" s="3">
        <v>29244.15</v>
      </c>
      <c r="I21" s="4">
        <f t="shared" si="7"/>
        <v>87.829765380041096</v>
      </c>
      <c r="J21" s="25">
        <v>30440.16</v>
      </c>
      <c r="K21" s="4">
        <f t="shared" si="8"/>
        <v>104.08974102512809</v>
      </c>
    </row>
    <row r="22" spans="1:11" s="22" customFormat="1" ht="37.5" x14ac:dyDescent="0.25">
      <c r="A22" s="26" t="s">
        <v>24</v>
      </c>
      <c r="B22" s="12">
        <f>SUM(B23:B26)</f>
        <v>248970.22</v>
      </c>
      <c r="C22" s="12">
        <f>SUM(C23:C26)</f>
        <v>280760.71999999997</v>
      </c>
      <c r="D22" s="10">
        <f t="shared" si="5"/>
        <v>112.76879620381905</v>
      </c>
      <c r="E22" s="12">
        <f>SUM(E23:E26)</f>
        <v>191545.38</v>
      </c>
      <c r="F22" s="10">
        <f t="shared" si="6"/>
        <v>68.223710211314469</v>
      </c>
      <c r="G22" s="2"/>
      <c r="H22" s="12">
        <f>SUM(H23:H26)</f>
        <v>186962.64</v>
      </c>
      <c r="I22" s="10">
        <f t="shared" si="7"/>
        <v>97.607491237846617</v>
      </c>
      <c r="J22" s="12">
        <f>SUM(J23:J26)</f>
        <v>186962.64</v>
      </c>
      <c r="K22" s="10">
        <f t="shared" si="8"/>
        <v>100</v>
      </c>
    </row>
    <row r="23" spans="1:11" ht="168.75" x14ac:dyDescent="0.25">
      <c r="A23" s="24" t="s">
        <v>25</v>
      </c>
      <c r="B23" s="3">
        <v>9615.44</v>
      </c>
      <c r="C23" s="3">
        <v>17697.53</v>
      </c>
      <c r="D23" s="4">
        <f t="shared" si="5"/>
        <v>184.0532518532693</v>
      </c>
      <c r="E23" s="4">
        <v>9214.42</v>
      </c>
      <c r="F23" s="4">
        <f t="shared" si="6"/>
        <v>52.066135782790035</v>
      </c>
      <c r="G23" s="1" t="s">
        <v>68</v>
      </c>
      <c r="H23" s="3">
        <v>9221</v>
      </c>
      <c r="I23" s="4">
        <f t="shared" si="7"/>
        <v>100.07140981201204</v>
      </c>
      <c r="J23" s="25">
        <v>9221</v>
      </c>
      <c r="K23" s="4">
        <f t="shared" si="8"/>
        <v>100</v>
      </c>
    </row>
    <row r="24" spans="1:11" ht="18.75" x14ac:dyDescent="0.25">
      <c r="A24" s="24" t="s">
        <v>26</v>
      </c>
      <c r="B24" s="3">
        <v>42603.83</v>
      </c>
      <c r="C24" s="3">
        <v>6975.88</v>
      </c>
      <c r="D24" s="4">
        <f t="shared" si="5"/>
        <v>16.373833056793249</v>
      </c>
      <c r="E24" s="4"/>
      <c r="F24" s="4">
        <f t="shared" si="6"/>
        <v>0</v>
      </c>
      <c r="G24" s="1"/>
      <c r="H24" s="3"/>
      <c r="I24" s="4"/>
      <c r="J24" s="25"/>
      <c r="K24" s="4" t="e">
        <f t="shared" si="8"/>
        <v>#DIV/0!</v>
      </c>
    </row>
    <row r="25" spans="1:11" ht="75" x14ac:dyDescent="0.25">
      <c r="A25" s="24" t="s">
        <v>27</v>
      </c>
      <c r="B25" s="3">
        <v>187093.41</v>
      </c>
      <c r="C25" s="3">
        <v>245092.11</v>
      </c>
      <c r="D25" s="4">
        <f t="shared" si="5"/>
        <v>130.99986258201184</v>
      </c>
      <c r="E25" s="4">
        <v>173501.47</v>
      </c>
      <c r="F25" s="4">
        <f t="shared" si="6"/>
        <v>70.790312262602001</v>
      </c>
      <c r="G25" s="1" t="s">
        <v>60</v>
      </c>
      <c r="H25" s="3">
        <v>168907.13</v>
      </c>
      <c r="I25" s="4">
        <f t="shared" si="7"/>
        <v>97.351987853474668</v>
      </c>
      <c r="J25" s="25">
        <v>168907.13</v>
      </c>
      <c r="K25" s="4">
        <f t="shared" si="8"/>
        <v>100</v>
      </c>
    </row>
    <row r="26" spans="1:11" ht="131.25" x14ac:dyDescent="0.25">
      <c r="A26" s="24" t="s">
        <v>28</v>
      </c>
      <c r="B26" s="3">
        <v>9657.5400000000009</v>
      </c>
      <c r="C26" s="3">
        <v>10995.2</v>
      </c>
      <c r="D26" s="4">
        <f t="shared" ref="D26:D44" si="9">C26/B26*100</f>
        <v>113.8509392661071</v>
      </c>
      <c r="E26" s="4">
        <v>8829.49</v>
      </c>
      <c r="F26" s="4">
        <f t="shared" ref="F26:F44" si="10">E26/C26*100</f>
        <v>80.3031322759022</v>
      </c>
      <c r="G26" s="1" t="s">
        <v>69</v>
      </c>
      <c r="H26" s="3">
        <v>8834.51</v>
      </c>
      <c r="I26" s="4">
        <f t="shared" si="7"/>
        <v>100.0568549259357</v>
      </c>
      <c r="J26" s="25">
        <v>8834.51</v>
      </c>
      <c r="K26" s="4">
        <f t="shared" ref="K26:K44" si="11">J26/H26*100</f>
        <v>100</v>
      </c>
    </row>
    <row r="27" spans="1:11" s="22" customFormat="1" ht="37.5" x14ac:dyDescent="0.25">
      <c r="A27" s="26" t="s">
        <v>29</v>
      </c>
      <c r="B27" s="12">
        <f>SUM(B28)</f>
        <v>6765.74</v>
      </c>
      <c r="C27" s="12">
        <f>SUM(C28)</f>
        <v>6291.16</v>
      </c>
      <c r="D27" s="10">
        <f t="shared" si="9"/>
        <v>92.98554186238313</v>
      </c>
      <c r="E27" s="12">
        <f>SUM(E28)</f>
        <v>350</v>
      </c>
      <c r="F27" s="10">
        <f t="shared" si="10"/>
        <v>5.5633619237151812</v>
      </c>
      <c r="G27" s="2"/>
      <c r="H27" s="12">
        <f>SUM(H28)</f>
        <v>350</v>
      </c>
      <c r="I27" s="10">
        <f t="shared" ref="I27:I46" si="12">H27/E27*100</f>
        <v>100</v>
      </c>
      <c r="J27" s="12">
        <f>SUM(J28)</f>
        <v>350</v>
      </c>
      <c r="K27" s="10">
        <f t="shared" si="11"/>
        <v>100</v>
      </c>
    </row>
    <row r="28" spans="1:11" ht="112.5" x14ac:dyDescent="0.25">
      <c r="A28" s="24" t="s">
        <v>30</v>
      </c>
      <c r="B28" s="3">
        <v>6765.74</v>
      </c>
      <c r="C28" s="3">
        <v>6291.16</v>
      </c>
      <c r="D28" s="4">
        <f t="shared" si="9"/>
        <v>92.98554186238313</v>
      </c>
      <c r="E28" s="4">
        <v>350</v>
      </c>
      <c r="F28" s="4">
        <f t="shared" si="10"/>
        <v>5.5633619237151812</v>
      </c>
      <c r="G28" s="1" t="s">
        <v>61</v>
      </c>
      <c r="H28" s="3">
        <v>350</v>
      </c>
      <c r="I28" s="4">
        <f t="shared" si="12"/>
        <v>100</v>
      </c>
      <c r="J28" s="25">
        <v>350</v>
      </c>
      <c r="K28" s="4">
        <f t="shared" si="11"/>
        <v>100</v>
      </c>
    </row>
    <row r="29" spans="1:11" s="22" customFormat="1" ht="18.75" x14ac:dyDescent="0.25">
      <c r="A29" s="26" t="s">
        <v>31</v>
      </c>
      <c r="B29" s="12">
        <f>SUM(B30:B35)</f>
        <v>1540934.92</v>
      </c>
      <c r="C29" s="12">
        <f>SUM(C30:C35)</f>
        <v>1729849.61</v>
      </c>
      <c r="D29" s="10">
        <f t="shared" si="9"/>
        <v>112.25974488267163</v>
      </c>
      <c r="E29" s="12">
        <f>SUM(E30:E35)</f>
        <v>1710884.6099999999</v>
      </c>
      <c r="F29" s="10">
        <f t="shared" si="10"/>
        <v>98.903661920067137</v>
      </c>
      <c r="G29" s="2"/>
      <c r="H29" s="12">
        <f>SUM(H30:H35)</f>
        <v>1686433.78</v>
      </c>
      <c r="I29" s="10">
        <f t="shared" si="12"/>
        <v>98.570866214057546</v>
      </c>
      <c r="J29" s="12">
        <f>SUM(J30:J35)</f>
        <v>1679343.3900000001</v>
      </c>
      <c r="K29" s="10">
        <f t="shared" si="11"/>
        <v>99.579563094377775</v>
      </c>
    </row>
    <row r="30" spans="1:11" ht="18.75" x14ac:dyDescent="0.25">
      <c r="A30" s="24" t="s">
        <v>32</v>
      </c>
      <c r="B30" s="3">
        <v>603817.27</v>
      </c>
      <c r="C30" s="3">
        <v>692006.65</v>
      </c>
      <c r="D30" s="4">
        <f t="shared" si="9"/>
        <v>114.60530931816508</v>
      </c>
      <c r="E30" s="4">
        <v>705257.51</v>
      </c>
      <c r="F30" s="4">
        <f t="shared" si="10"/>
        <v>101.914845760514</v>
      </c>
      <c r="G30" s="1"/>
      <c r="H30" s="3">
        <v>705710.62</v>
      </c>
      <c r="I30" s="4">
        <f t="shared" si="12"/>
        <v>100.06424745480555</v>
      </c>
      <c r="J30" s="25">
        <v>703706.62</v>
      </c>
      <c r="K30" s="4">
        <f t="shared" si="11"/>
        <v>99.716030913634256</v>
      </c>
    </row>
    <row r="31" spans="1:11" ht="18.75" x14ac:dyDescent="0.25">
      <c r="A31" s="24" t="s">
        <v>33</v>
      </c>
      <c r="B31" s="3">
        <v>705674.51</v>
      </c>
      <c r="C31" s="3">
        <v>785610.78</v>
      </c>
      <c r="D31" s="4">
        <f t="shared" si="9"/>
        <v>111.32764027426754</v>
      </c>
      <c r="E31" s="4">
        <v>751439.12</v>
      </c>
      <c r="F31" s="4">
        <f t="shared" si="10"/>
        <v>95.650306631484867</v>
      </c>
      <c r="G31" s="1"/>
      <c r="H31" s="3">
        <v>734170.48</v>
      </c>
      <c r="I31" s="4">
        <f t="shared" si="12"/>
        <v>97.701924275648565</v>
      </c>
      <c r="J31" s="25">
        <v>732937.67</v>
      </c>
      <c r="K31" s="4">
        <f t="shared" si="11"/>
        <v>99.832081235410072</v>
      </c>
    </row>
    <row r="32" spans="1:11" ht="18.75" x14ac:dyDescent="0.25">
      <c r="A32" s="24" t="s">
        <v>34</v>
      </c>
      <c r="B32" s="3">
        <v>161603.12</v>
      </c>
      <c r="C32" s="3">
        <v>175236.87</v>
      </c>
      <c r="D32" s="4">
        <f t="shared" si="9"/>
        <v>108.43656360099978</v>
      </c>
      <c r="E32" s="4">
        <v>188393.48</v>
      </c>
      <c r="F32" s="4">
        <f t="shared" si="10"/>
        <v>107.50790059192452</v>
      </c>
      <c r="G32" s="1"/>
      <c r="H32" s="3">
        <v>180624.86</v>
      </c>
      <c r="I32" s="4">
        <f t="shared" si="12"/>
        <v>95.876385955607361</v>
      </c>
      <c r="J32" s="25">
        <v>176771.28</v>
      </c>
      <c r="K32" s="4">
        <f t="shared" si="11"/>
        <v>97.866528450181221</v>
      </c>
    </row>
    <row r="33" spans="1:11" ht="56.25" x14ac:dyDescent="0.25">
      <c r="A33" s="24" t="s">
        <v>35</v>
      </c>
      <c r="B33" s="3">
        <v>185.4</v>
      </c>
      <c r="C33" s="3">
        <v>498.38</v>
      </c>
      <c r="D33" s="4">
        <f t="shared" si="9"/>
        <v>268.81337648327934</v>
      </c>
      <c r="E33" s="4">
        <v>425</v>
      </c>
      <c r="F33" s="4">
        <f t="shared" si="10"/>
        <v>85.276295196436465</v>
      </c>
      <c r="G33" s="1"/>
      <c r="H33" s="3">
        <v>425</v>
      </c>
      <c r="I33" s="4">
        <f t="shared" si="12"/>
        <v>100</v>
      </c>
      <c r="J33" s="25">
        <v>425</v>
      </c>
      <c r="K33" s="4">
        <f t="shared" si="11"/>
        <v>100</v>
      </c>
    </row>
    <row r="34" spans="1:11" ht="18.75" x14ac:dyDescent="0.25">
      <c r="A34" s="24" t="s">
        <v>36</v>
      </c>
      <c r="B34" s="3">
        <v>20558.59</v>
      </c>
      <c r="C34" s="3">
        <v>35079.93</v>
      </c>
      <c r="D34" s="4">
        <f t="shared" si="9"/>
        <v>170.63392966151864</v>
      </c>
      <c r="E34" s="4">
        <v>39610.92</v>
      </c>
      <c r="F34" s="4">
        <f t="shared" si="10"/>
        <v>112.91618882933916</v>
      </c>
      <c r="G34" s="1"/>
      <c r="H34" s="3">
        <v>39720.81</v>
      </c>
      <c r="I34" s="4">
        <f t="shared" si="12"/>
        <v>100.27742349836863</v>
      </c>
      <c r="J34" s="25">
        <v>39720.81</v>
      </c>
      <c r="K34" s="4">
        <f t="shared" si="11"/>
        <v>100</v>
      </c>
    </row>
    <row r="35" spans="1:11" ht="93.75" x14ac:dyDescent="0.25">
      <c r="A35" s="24" t="s">
        <v>37</v>
      </c>
      <c r="B35" s="3">
        <v>49096.03</v>
      </c>
      <c r="C35" s="3">
        <v>41417</v>
      </c>
      <c r="D35" s="4">
        <f t="shared" si="9"/>
        <v>84.359163052491212</v>
      </c>
      <c r="E35" s="4">
        <v>25758.58</v>
      </c>
      <c r="F35" s="4">
        <f t="shared" si="10"/>
        <v>62.193253977835198</v>
      </c>
      <c r="G35" s="1" t="s">
        <v>62</v>
      </c>
      <c r="H35" s="3">
        <v>25782.01</v>
      </c>
      <c r="I35" s="4">
        <f t="shared" si="12"/>
        <v>100.09095998304254</v>
      </c>
      <c r="J35" s="25">
        <v>25782.01</v>
      </c>
      <c r="K35" s="4">
        <f t="shared" si="11"/>
        <v>100</v>
      </c>
    </row>
    <row r="36" spans="1:11" s="22" customFormat="1" ht="37.5" x14ac:dyDescent="0.25">
      <c r="A36" s="26" t="s">
        <v>38</v>
      </c>
      <c r="B36" s="12">
        <f>SUM(B37:B38)</f>
        <v>83305.62999999999</v>
      </c>
      <c r="C36" s="12">
        <f>SUM(C37:C38)</f>
        <v>91310.61</v>
      </c>
      <c r="D36" s="10">
        <f t="shared" si="9"/>
        <v>109.60917047263194</v>
      </c>
      <c r="E36" s="12">
        <f>SUM(E37:E38)</f>
        <v>88137.76</v>
      </c>
      <c r="F36" s="10">
        <f t="shared" si="10"/>
        <v>96.525212130331838</v>
      </c>
      <c r="G36" s="2"/>
      <c r="H36" s="12">
        <f>SUM(H37:H38)</f>
        <v>87567.45</v>
      </c>
      <c r="I36" s="10">
        <f t="shared" si="12"/>
        <v>99.352933407883299</v>
      </c>
      <c r="J36" s="12">
        <f>SUM(J37:J38)</f>
        <v>87510.75</v>
      </c>
      <c r="K36" s="10">
        <f t="shared" si="11"/>
        <v>99.935249913067011</v>
      </c>
    </row>
    <row r="37" spans="1:11" ht="18.75" x14ac:dyDescent="0.25">
      <c r="A37" s="24" t="s">
        <v>39</v>
      </c>
      <c r="B37" s="3">
        <v>74568.009999999995</v>
      </c>
      <c r="C37" s="3">
        <v>78761.58</v>
      </c>
      <c r="D37" s="4">
        <f t="shared" si="9"/>
        <v>105.62381911492611</v>
      </c>
      <c r="E37" s="4">
        <v>78174.06</v>
      </c>
      <c r="F37" s="4">
        <f t="shared" si="10"/>
        <v>99.254052546939761</v>
      </c>
      <c r="G37" s="1"/>
      <c r="H37" s="3">
        <v>77601.039999999994</v>
      </c>
      <c r="I37" s="4">
        <f t="shared" si="12"/>
        <v>99.266994703869798</v>
      </c>
      <c r="J37" s="25">
        <v>77544.34</v>
      </c>
      <c r="K37" s="4">
        <f t="shared" si="11"/>
        <v>99.926933968926193</v>
      </c>
    </row>
    <row r="38" spans="1:11" ht="56.25" x14ac:dyDescent="0.25">
      <c r="A38" s="24" t="s">
        <v>40</v>
      </c>
      <c r="B38" s="3">
        <v>8737.6200000000008</v>
      </c>
      <c r="C38" s="3">
        <v>12549.03</v>
      </c>
      <c r="D38" s="4">
        <f t="shared" si="9"/>
        <v>143.62068847123129</v>
      </c>
      <c r="E38" s="4">
        <v>9963.7000000000007</v>
      </c>
      <c r="F38" s="4">
        <f t="shared" si="10"/>
        <v>79.398168623391612</v>
      </c>
      <c r="G38" s="1" t="s">
        <v>63</v>
      </c>
      <c r="H38" s="3">
        <v>9966.41</v>
      </c>
      <c r="I38" s="4">
        <f t="shared" si="12"/>
        <v>100.02719873139496</v>
      </c>
      <c r="J38" s="25">
        <v>9966.41</v>
      </c>
      <c r="K38" s="4">
        <f t="shared" si="11"/>
        <v>100</v>
      </c>
    </row>
    <row r="39" spans="1:11" s="22" customFormat="1" ht="18.75" x14ac:dyDescent="0.25">
      <c r="A39" s="26" t="s">
        <v>41</v>
      </c>
      <c r="B39" s="12">
        <f>SUM(B40:B42)</f>
        <v>114955.21999999999</v>
      </c>
      <c r="C39" s="12">
        <f>SUM(C40:C42)</f>
        <v>137923.22</v>
      </c>
      <c r="D39" s="10">
        <f t="shared" si="9"/>
        <v>119.97995393336642</v>
      </c>
      <c r="E39" s="12">
        <f>SUM(E40:E42)</f>
        <v>140018.32999999999</v>
      </c>
      <c r="F39" s="10">
        <f t="shared" si="10"/>
        <v>101.51904081125716</v>
      </c>
      <c r="G39" s="2"/>
      <c r="H39" s="12">
        <f>SUM(H40:H42)</f>
        <v>140252.26999999999</v>
      </c>
      <c r="I39" s="10">
        <f t="shared" si="12"/>
        <v>100.16707812469983</v>
      </c>
      <c r="J39" s="12">
        <f>SUM(J40:J42)</f>
        <v>140558.13</v>
      </c>
      <c r="K39" s="10">
        <f t="shared" si="11"/>
        <v>100.21807846675139</v>
      </c>
    </row>
    <row r="40" spans="1:11" ht="75" x14ac:dyDescent="0.25">
      <c r="A40" s="24" t="s">
        <v>42</v>
      </c>
      <c r="B40" s="3">
        <v>1321.3</v>
      </c>
      <c r="C40" s="3">
        <v>3000</v>
      </c>
      <c r="D40" s="4">
        <f t="shared" si="9"/>
        <v>227.04911829259063</v>
      </c>
      <c r="E40" s="4">
        <v>5000</v>
      </c>
      <c r="F40" s="4">
        <f t="shared" si="10"/>
        <v>166.66666666666669</v>
      </c>
      <c r="G40" s="1" t="s">
        <v>64</v>
      </c>
      <c r="H40" s="3">
        <v>5000</v>
      </c>
      <c r="I40" s="4">
        <f t="shared" si="12"/>
        <v>100</v>
      </c>
      <c r="J40" s="25">
        <v>5000</v>
      </c>
      <c r="K40" s="4">
        <f t="shared" si="11"/>
        <v>100</v>
      </c>
    </row>
    <row r="41" spans="1:11" ht="18.75" x14ac:dyDescent="0.25">
      <c r="A41" s="24" t="s">
        <v>43</v>
      </c>
      <c r="B41" s="3">
        <v>11761.74</v>
      </c>
      <c r="C41" s="3">
        <v>7126.36</v>
      </c>
      <c r="D41" s="4">
        <f t="shared" si="9"/>
        <v>60.589334571245409</v>
      </c>
      <c r="E41" s="4">
        <v>6652.4</v>
      </c>
      <c r="F41" s="4">
        <f t="shared" si="10"/>
        <v>93.349199310728054</v>
      </c>
      <c r="G41" s="1"/>
      <c r="H41" s="3">
        <v>6652.4</v>
      </c>
      <c r="I41" s="4">
        <f t="shared" si="12"/>
        <v>100</v>
      </c>
      <c r="J41" s="25">
        <v>6652.4</v>
      </c>
      <c r="K41" s="4">
        <f t="shared" si="11"/>
        <v>100</v>
      </c>
    </row>
    <row r="42" spans="1:11" ht="18.75" x14ac:dyDescent="0.25">
      <c r="A42" s="24" t="s">
        <v>44</v>
      </c>
      <c r="B42" s="3">
        <v>101872.18</v>
      </c>
      <c r="C42" s="3">
        <v>127796.86</v>
      </c>
      <c r="D42" s="4">
        <f t="shared" si="9"/>
        <v>125.44824308265517</v>
      </c>
      <c r="E42" s="4">
        <v>128365.93</v>
      </c>
      <c r="F42" s="4">
        <f t="shared" si="10"/>
        <v>100.44529263082049</v>
      </c>
      <c r="G42" s="1"/>
      <c r="H42" s="3">
        <v>128599.87</v>
      </c>
      <c r="I42" s="4">
        <f t="shared" si="12"/>
        <v>100.18224461895771</v>
      </c>
      <c r="J42" s="25">
        <v>128905.73</v>
      </c>
      <c r="K42" s="4">
        <f t="shared" si="11"/>
        <v>100.23783849859258</v>
      </c>
    </row>
    <row r="43" spans="1:11" s="22" customFormat="1" ht="37.5" x14ac:dyDescent="0.25">
      <c r="A43" s="26" t="s">
        <v>45</v>
      </c>
      <c r="B43" s="12">
        <f>SUM(B44:B46)</f>
        <v>113233.1</v>
      </c>
      <c r="C43" s="12">
        <f>SUM(C44:C46)</f>
        <v>117716.94</v>
      </c>
      <c r="D43" s="10">
        <f t="shared" si="9"/>
        <v>103.95983153335906</v>
      </c>
      <c r="E43" s="12">
        <f>SUM(E44:E46)</f>
        <v>135654.34</v>
      </c>
      <c r="F43" s="10">
        <f t="shared" si="10"/>
        <v>115.23773893544973</v>
      </c>
      <c r="G43" s="2"/>
      <c r="H43" s="12">
        <f>SUM(H44:H46)</f>
        <v>131689.06</v>
      </c>
      <c r="I43" s="10">
        <f t="shared" si="12"/>
        <v>97.076923598611003</v>
      </c>
      <c r="J43" s="12">
        <f>SUM(J44:J46)</f>
        <v>131689.06</v>
      </c>
      <c r="K43" s="10">
        <f t="shared" si="11"/>
        <v>100</v>
      </c>
    </row>
    <row r="44" spans="1:11" ht="18.75" x14ac:dyDescent="0.25">
      <c r="A44" s="24" t="s">
        <v>46</v>
      </c>
      <c r="B44" s="3">
        <v>97926.13</v>
      </c>
      <c r="C44" s="3">
        <v>100808.61</v>
      </c>
      <c r="D44" s="4">
        <f t="shared" si="9"/>
        <v>102.94352487941676</v>
      </c>
      <c r="E44" s="4">
        <v>100974.14</v>
      </c>
      <c r="F44" s="4">
        <f t="shared" si="10"/>
        <v>100.1642022442329</v>
      </c>
      <c r="G44" s="1"/>
      <c r="H44" s="3">
        <v>100864.66</v>
      </c>
      <c r="I44" s="4">
        <f t="shared" si="12"/>
        <v>99.891576199609133</v>
      </c>
      <c r="J44" s="25">
        <v>100864.66</v>
      </c>
      <c r="K44" s="4">
        <f t="shared" si="11"/>
        <v>100</v>
      </c>
    </row>
    <row r="45" spans="1:11" ht="18.75" x14ac:dyDescent="0.25">
      <c r="A45" s="24" t="s">
        <v>47</v>
      </c>
      <c r="B45" s="3">
        <v>10277.280000000001</v>
      </c>
      <c r="C45" s="3">
        <v>12679.88</v>
      </c>
      <c r="D45" s="4">
        <f t="shared" ref="D45:D53" si="13">C45/B45*100</f>
        <v>123.37778089144207</v>
      </c>
      <c r="E45" s="4">
        <v>12189.8</v>
      </c>
      <c r="F45" s="4">
        <f t="shared" ref="F45:F53" si="14">E45/C45*100</f>
        <v>96.134979195386705</v>
      </c>
      <c r="G45" s="1"/>
      <c r="H45" s="3">
        <v>8334</v>
      </c>
      <c r="I45" s="4">
        <f t="shared" si="12"/>
        <v>68.368636072782166</v>
      </c>
      <c r="J45" s="25">
        <v>8334</v>
      </c>
      <c r="K45" s="4">
        <f t="shared" ref="K45:K53" si="15">J45/H45*100</f>
        <v>100</v>
      </c>
    </row>
    <row r="46" spans="1:11" ht="93.75" x14ac:dyDescent="0.25">
      <c r="A46" s="24" t="s">
        <v>48</v>
      </c>
      <c r="B46" s="3">
        <v>5029.6899999999996</v>
      </c>
      <c r="C46" s="3">
        <v>4228.45</v>
      </c>
      <c r="D46" s="4">
        <f t="shared" si="13"/>
        <v>84.069793565806251</v>
      </c>
      <c r="E46" s="4">
        <v>22490.400000000001</v>
      </c>
      <c r="F46" s="4">
        <f t="shared" si="14"/>
        <v>531.882841230238</v>
      </c>
      <c r="G46" s="1" t="s">
        <v>65</v>
      </c>
      <c r="H46" s="3">
        <v>22490.400000000001</v>
      </c>
      <c r="I46" s="4">
        <f t="shared" si="12"/>
        <v>100</v>
      </c>
      <c r="J46" s="25">
        <v>22490.400000000001</v>
      </c>
      <c r="K46" s="4">
        <f t="shared" si="15"/>
        <v>100</v>
      </c>
    </row>
    <row r="47" spans="1:11" s="22" customFormat="1" ht="37.5" x14ac:dyDescent="0.25">
      <c r="A47" s="26" t="s">
        <v>49</v>
      </c>
      <c r="B47" s="12">
        <f>SUM(B48:B49)</f>
        <v>4085.78</v>
      </c>
      <c r="C47" s="12">
        <f>SUM(C48:C49)</f>
        <v>3764.9</v>
      </c>
      <c r="D47" s="10">
        <f t="shared" si="13"/>
        <v>92.146420022615018</v>
      </c>
      <c r="E47" s="12">
        <f>SUM(E48:E49)</f>
        <v>3800</v>
      </c>
      <c r="F47" s="10">
        <f t="shared" si="14"/>
        <v>100.93229567850408</v>
      </c>
      <c r="G47" s="2"/>
      <c r="H47" s="12">
        <f>SUM(H48:H49)</f>
        <v>3800</v>
      </c>
      <c r="I47" s="10">
        <f t="shared" ref="I47:I53" si="16">H47/E47*100</f>
        <v>100</v>
      </c>
      <c r="J47" s="12">
        <f>SUM(J48:J49)</f>
        <v>3800</v>
      </c>
      <c r="K47" s="10">
        <f t="shared" si="15"/>
        <v>100</v>
      </c>
    </row>
    <row r="48" spans="1:11" ht="18.75" x14ac:dyDescent="0.25">
      <c r="A48" s="24" t="s">
        <v>50</v>
      </c>
      <c r="B48" s="3">
        <v>3085.78</v>
      </c>
      <c r="C48" s="3">
        <v>2764.9</v>
      </c>
      <c r="D48" s="4">
        <f t="shared" si="13"/>
        <v>89.601332564213905</v>
      </c>
      <c r="E48" s="4">
        <v>3000</v>
      </c>
      <c r="F48" s="4">
        <f t="shared" si="14"/>
        <v>108.50302000072335</v>
      </c>
      <c r="G48" s="1"/>
      <c r="H48" s="3">
        <v>3000</v>
      </c>
      <c r="I48" s="4">
        <f t="shared" si="16"/>
        <v>100</v>
      </c>
      <c r="J48" s="3">
        <v>3000</v>
      </c>
      <c r="K48" s="4">
        <f t="shared" si="15"/>
        <v>100</v>
      </c>
    </row>
    <row r="49" spans="1:11" ht="56.25" x14ac:dyDescent="0.25">
      <c r="A49" s="24" t="s">
        <v>51</v>
      </c>
      <c r="B49" s="3">
        <v>1000</v>
      </c>
      <c r="C49" s="3">
        <v>1000</v>
      </c>
      <c r="D49" s="4">
        <f t="shared" si="13"/>
        <v>100</v>
      </c>
      <c r="E49" s="4">
        <v>800</v>
      </c>
      <c r="F49" s="4">
        <f t="shared" si="14"/>
        <v>80</v>
      </c>
      <c r="G49" s="1" t="s">
        <v>66</v>
      </c>
      <c r="H49" s="3">
        <v>800</v>
      </c>
      <c r="I49" s="4">
        <f t="shared" si="16"/>
        <v>100</v>
      </c>
      <c r="J49" s="3">
        <v>800</v>
      </c>
      <c r="K49" s="4">
        <f t="shared" si="15"/>
        <v>100</v>
      </c>
    </row>
    <row r="50" spans="1:11" s="22" customFormat="1" ht="56.25" x14ac:dyDescent="0.25">
      <c r="A50" s="26" t="s">
        <v>52</v>
      </c>
      <c r="B50" s="12">
        <f>SUM(B51)</f>
        <v>0</v>
      </c>
      <c r="C50" s="12">
        <f>SUM(C51)</f>
        <v>0</v>
      </c>
      <c r="D50" s="10"/>
      <c r="E50" s="12">
        <f>SUM(E51)</f>
        <v>0</v>
      </c>
      <c r="F50" s="10"/>
      <c r="G50" s="2"/>
      <c r="H50" s="12">
        <f>SUM(H51)</f>
        <v>4000</v>
      </c>
      <c r="I50" s="10"/>
      <c r="J50" s="12">
        <f>SUM(J51)</f>
        <v>8000</v>
      </c>
      <c r="K50" s="10">
        <f t="shared" si="15"/>
        <v>200</v>
      </c>
    </row>
    <row r="51" spans="1:11" ht="37.5" x14ac:dyDescent="0.25">
      <c r="A51" s="24" t="s">
        <v>53</v>
      </c>
      <c r="B51" s="12"/>
      <c r="C51" s="12"/>
      <c r="D51" s="4"/>
      <c r="E51" s="4"/>
      <c r="F51" s="4"/>
      <c r="G51" s="1"/>
      <c r="H51" s="3">
        <v>4000</v>
      </c>
      <c r="I51" s="4"/>
      <c r="J51" s="25">
        <v>8000</v>
      </c>
      <c r="K51" s="4">
        <f t="shared" si="15"/>
        <v>200</v>
      </c>
    </row>
    <row r="52" spans="1:11" s="22" customFormat="1" ht="37.5" x14ac:dyDescent="0.25">
      <c r="A52" s="26" t="s">
        <v>54</v>
      </c>
      <c r="B52" s="12"/>
      <c r="C52" s="12"/>
      <c r="D52" s="10"/>
      <c r="E52" s="10"/>
      <c r="F52" s="10"/>
      <c r="G52" s="23"/>
      <c r="H52" s="12">
        <v>32996</v>
      </c>
      <c r="I52" s="10"/>
      <c r="J52" s="11">
        <v>67444</v>
      </c>
      <c r="K52" s="10">
        <f t="shared" si="15"/>
        <v>204.40053339798766</v>
      </c>
    </row>
    <row r="53" spans="1:11" s="31" customFormat="1" ht="18.75" x14ac:dyDescent="0.25">
      <c r="A53" s="28" t="s">
        <v>2</v>
      </c>
      <c r="B53" s="29">
        <f>B6+B13+B16+B22+B27+B29+B36+B39+B43+B47+B50+B52</f>
        <v>2617452.08</v>
      </c>
      <c r="C53" s="29">
        <f>C6+C13+C16+C22+C27+C29+C36+C39+C43+C47+C50+C52</f>
        <v>2844764.38</v>
      </c>
      <c r="D53" s="29">
        <f t="shared" si="13"/>
        <v>108.68448754943394</v>
      </c>
      <c r="E53" s="29">
        <f>E6+E13+E16+E22+E27+E29+E36+E39+E43+E47+E50+E52</f>
        <v>2689725.3099999996</v>
      </c>
      <c r="F53" s="29">
        <f t="shared" si="14"/>
        <v>94.550020694508262</v>
      </c>
      <c r="G53" s="30"/>
      <c r="H53" s="29">
        <f>H6+H13+H16+H22+H27+H29+H36+H39+H43+H47+H50+H52</f>
        <v>2744664.0000000005</v>
      </c>
      <c r="I53" s="29">
        <f t="shared" si="16"/>
        <v>102.04253905764082</v>
      </c>
      <c r="J53" s="29">
        <f>J6+J13+J16+J22+J27+J29+J36+J39+J43+J47+J50+J52</f>
        <v>2778427.77</v>
      </c>
      <c r="K53" s="29">
        <f t="shared" si="15"/>
        <v>101.23016041307787</v>
      </c>
    </row>
    <row r="55" spans="1:11" ht="18.75" x14ac:dyDescent="0.25">
      <c r="A55" s="32"/>
      <c r="B55" s="32"/>
    </row>
    <row r="56" spans="1:11" ht="18.75" x14ac:dyDescent="0.25">
      <c r="A56" s="27"/>
    </row>
    <row r="57" spans="1:11" ht="18.75" x14ac:dyDescent="0.25">
      <c r="A57" s="5"/>
    </row>
  </sheetData>
  <mergeCells count="4">
    <mergeCell ref="A55:B55"/>
    <mergeCell ref="A1:K1"/>
    <mergeCell ref="H3:K3"/>
    <mergeCell ref="D2:E2"/>
  </mergeCells>
  <pageMargins left="0.43307086614173229" right="0.23622047244094491" top="0.27559055118110237" bottom="0.27559055118110237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Разделы</vt:lpstr>
      <vt:lpstr>Разделы!Область_печати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2021-11-19T04:49:46Z</cp:lastPrinted>
  <dcterms:created xsi:type="dcterms:W3CDTF">2018-09-19T09:35:03Z</dcterms:created>
  <dcterms:modified xsi:type="dcterms:W3CDTF">2021-11-19T04:49:46Z</dcterms:modified>
</cp:coreProperties>
</file>