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320" windowHeight="9930" activeTab="0"/>
  </bookViews>
  <sheets>
    <sheet name="Свод_Дох_вид" sheetId="1" r:id="rId1"/>
  </sheets>
  <definedNames>
    <definedName name="_xlnm.Print_Titles" localSheetId="0">'Свод_Дох_вид'!$3:$3</definedName>
    <definedName name="_xlnm.Print_Area" localSheetId="0">'Свод_Дох_вид'!$A$1:$L$37</definedName>
  </definedNames>
  <calcPr fullCalcOnLoad="1"/>
</workbook>
</file>

<file path=xl/sharedStrings.xml><?xml version="1.0" encoding="utf-8"?>
<sst xmlns="http://schemas.openxmlformats.org/spreadsheetml/2006/main" count="75" uniqueCount="68">
  <si>
    <t>Вид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</si>
  <si>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</si>
  <si>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</si>
  <si>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</si>
  <si>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</si>
  <si>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</si>
  <si>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</si>
  <si>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</si>
  <si>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</si>
  <si>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</si>
  <si>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</si>
  <si>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</si>
  <si>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</si>
  <si>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</si>
  <si>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</si>
  <si>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</si>
  <si>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</si>
  <si>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х</t>
  </si>
  <si>
    <t>Причины отклонений</t>
  </si>
  <si>
    <t>ДОХОДЫ ОТ ОКАЗАНИЯ ПЛАТНЫХ УСЛУГ (РАБОТ) 
И КОМПЕНСАЦИИ ЗАТРАТ ГОСУДАРСТВА</t>
  </si>
  <si>
    <t>ДОХОДЫ ОТ ПРОДАЖИ МАТЕРИАЛЬНЫХ 
И НЕМАТЕРИАЛЬНЫХ АКТИВОВ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</si>
  <si>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</si>
  <si>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</si>
  <si>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Акцизы по подакцизным товарам (продукции), производимым 
на территории Российской Федерации</t>
  </si>
  <si>
    <t>НАЛОГИ НА ТОВАРЫ (РАБОТЫ, УСЛУГИ), РЕАЛИЗУЕМЫЕ 
НА ТЕРРИТОРИИ РОССИЙСКОЙ ФЕДЕРАЦИИ</t>
  </si>
  <si>
    <t>Налог, взимаемый в связи 
с применением упрощенной системы налогообложения</t>
  </si>
  <si>
    <t>ЗАДОЛЖЕННОСТЬ 
И ПЕРЕРАСЧЕТЫ ПО ОТМЕНЕННЫМ НАЛОГАМ, СБОРАМ И ИНЫМ ОБЯЗАТЕЛЬНЫМ ПЛАТЕЖАМ</t>
  </si>
  <si>
    <t>ДОХОДЫ ОТ ИСПОЛЬЗОВАНИЯ ИМУЩЕСТВА, НАХОДЯЩЕГОСЯ 
В ГОСУДАРСТВЕННОЙ 
И МУНИЦИПАЛЬНОЙ СОБСТВЕННОСТИ</t>
  </si>
  <si>
    <t>ДОХОДЫ БЮДЖЕТОВ БЮДЖЕТНОЙ СИСТЕМЫ РОССИЙСКОЙ ФЕДЕРАЦИИ 
ОТ ВОЗВРАТА БЮДЖЕТАМИ БЮДЖЕТНОЙ СИСТЕМЫ РОССИЙСКОЙ ФЕДЕРАЦИИ 
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
ОТ ВОЗВРАТА ОРГАНИЗАЦИЯМИ ОСТАТКОВ СУБСИДИЙ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</si>
  <si>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</si>
  <si>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</si>
  <si>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</si>
  <si>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</si>
  <si>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</si>
  <si>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Прочие безвозмездные поступления в бюджеты городских округов</t>
  </si>
  <si>
    <t xml:space="preserve">1)
</t>
  </si>
  <si>
    <t>1)</t>
  </si>
  <si>
    <t>увеличением суммы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</t>
  </si>
  <si>
    <t xml:space="preserve">1)
</t>
  </si>
  <si>
    <t>Темп прироста 2020 год 
к 2019 году, 
%</t>
  </si>
  <si>
    <t>Налог на имущество организаций по имуществу, не входящему в Единую систему газоснабжения</t>
  </si>
  <si>
    <t>Проект 
на 2021 год, 
тыс. рублей</t>
  </si>
  <si>
    <t>Темп прироста 2021 год 
к 2020 году, 
%</t>
  </si>
  <si>
    <t>Проект 
на 2022 год, 
тыс. рублей</t>
  </si>
  <si>
    <t>Темп прироста 2022 год 
к 2021 году, 
%</t>
  </si>
  <si>
    <t>Сведения о доходах бюджета городского округа город Октябрьский Республики Башкортостан по видам доходов на 2021 год и на плановый период 2022 и 2023 годов 
в сравнении с ожидаемым исполнением за 2020 год и отчетом за 2019 год</t>
  </si>
  <si>
    <t>Отчет 
за 2019 год, 
тыс. рублей</t>
  </si>
  <si>
    <t>Ожидаемое исполнение за 2020 год, 
тыс. рублей</t>
  </si>
  <si>
    <t>Проект 
на 2023 год, 
тыс. рублей</t>
  </si>
  <si>
    <t>Темп прироста 2023 год 
к 2022 году, 
%</t>
  </si>
  <si>
    <t>В связи с  увеличением норматива распределения доходов от уплаты акцизов на нефтепродукты</t>
  </si>
  <si>
    <t>Увеличение, в связи с отменой действия главы 26.3 НК РФ по ЕНВД с 01.01.2021 года и предполагаемым переходом налогоплательщиков на иные виды систем налогообложения, в том числе и на УСН</t>
  </si>
  <si>
    <t xml:space="preserve">Уменьшение в связи с отменой действия главы 26.3 НК РФ по ЕНВД с 01.01.2021 года (поступление задолженности прошлых лет) </t>
  </si>
  <si>
    <t xml:space="preserve">Увеличение в связи с отменой действия главы 26.3 НК РФ по ЕНВД с 01.01.2021 года и переходом налогоплательщиков на иные виды систем налогообложения, в том числе и на патентную систему налогообложения </t>
  </si>
  <si>
    <t>В связи с планируемым уменьшением объема добычи нерудных строительных материалов ООО «Стройматериалы ДО ОАО «Стронег» в 2021 году</t>
  </si>
  <si>
    <t>Поступление в 2020 году значительной суммы от продажи  муниципального имущественного комплекса объектов недвижимости с земельным участком,по ул. Бакинская,8/1 (13 352,8 тыс. рублей) и продажа земельных участков (36764,4 тыс. рублей)</t>
  </si>
  <si>
    <t>В связи с поступлением значительной суммы задолженности прошлых лет в 2020 году.</t>
  </si>
  <si>
    <t>Предоставление  мер поддержки в условиях пандемии и снижение платежеспособности населения в 2020 году. В 2021 году предполагаемый рост налогооблагаемой базы по налогу на имущество физических лиц за счет вновь выявленных объектов и восстановление платежеспособности населения. В 2022-2023 годах предусмотрено с учетом действия коэффициента ограничивающего ежегодное увеличение суммы налога на имущество физических лиц и земельного налога не более чем на 10 процентов по сравнению с предыдущим годом</t>
  </si>
  <si>
    <t xml:space="preserve">Предоставление  мер поддержки в условиях пандемии в 2020 году. В 2021-2022 годы с учетом снижения ставки налога с 2% до 1% в отношении объектов недвижимого имущества, налоговая база по которым определяется как кадастровая стоимость и освобождения от уплаты налога: организаций, основной вид экономической деятельности которых относится к отраслям, в наибольшей степени пострадавшим в условиях ухудшения ситуации в результате распространения новой коронавирусной инфекции; торговых центров (комплексов) площадью свыше 5000 кв. метров; организаций гостиничного бизнеса; социально ориентированных некоммерческих организаций
</t>
  </si>
  <si>
    <t xml:space="preserve">1)                                      
</t>
  </si>
  <si>
    <t>увеличение объема дотации на поддержку мер по обеспечению сбалансированности бюджетов в связи с выбором городским округом предоставления дотации на выравнивание бюджетной обеспеченности в 2021 - 2023 годах вместо дополнительного норматива отчислений по налогу на доходы физических лиц, предусмотренного статьей 138 Бюджетного кодекса Российской Федерации</t>
  </si>
  <si>
    <t xml:space="preserve">В 2022,2023 годах увеличение поступлений с учетом условно утвержденных доходов      </t>
  </si>
  <si>
    <t>Увеличение, в связи с проведением оценки эффективности установленных пониженных ставок и льгот по арендным платежам за земельные участки и муниципальное имущество; увеличением ставок по сдаваемому в аренду имуществу и земельным участкам городского округа на 2021 год; усилением претензионно - исковой работы по взысканию задолженности по арендной плате за объекты нежилого фонда и земельные участки</t>
  </si>
  <si>
    <t>Предоставление  мер поддержки в условиях пандемии в 2020 году в виде отсрочки уплаты авансовых платежей за отчетный период полугодие 2020 года и поступление их в 2021 году</t>
  </si>
  <si>
    <t>Уменьшение в связи с выбором городским округом предоставления дотации на выравнивание бюджетной обеспеченности в 2021 - 2023 годах вместо дополнительного норматива отчислений по налогу на доходы физических лиц, предусмотренного статьей 138 Бюджетного кодекса Российской Федерации</t>
  </si>
  <si>
    <t>в связи с дополнительными выделениями средств из республиканского и федерального бюджетов в течение 2019 и 2020 годов</t>
  </si>
  <si>
    <t>не планируемые виды доходов
на 2021-2023 годы</t>
  </si>
  <si>
    <t>увеличение в связи с планированием с 1 сентября 2020 года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</si>
</sst>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49" fontId="3" fillId="32" borderId="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173" fontId="4" fillId="32" borderId="10" xfId="0" applyNumberFormat="1" applyFont="1" applyFill="1" applyBorder="1" applyAlignment="1">
      <alignment horizontal="center" vertical="top" shrinkToFit="1"/>
    </xf>
    <xf numFmtId="172" fontId="5" fillId="32" borderId="10" xfId="0" applyNumberFormat="1" applyFont="1" applyFill="1" applyBorder="1" applyAlignment="1">
      <alignment horizontal="center" vertical="top"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left" vertical="top" wrapText="1"/>
    </xf>
    <xf numFmtId="173" fontId="5" fillId="32" borderId="10" xfId="0" applyNumberFormat="1" applyFont="1" applyFill="1" applyBorder="1" applyAlignment="1">
      <alignment horizontal="center" vertical="top" shrinkToFit="1"/>
    </xf>
    <xf numFmtId="0" fontId="5" fillId="32" borderId="10" xfId="0" applyNumberFormat="1" applyFont="1" applyFill="1" applyBorder="1" applyAlignment="1">
      <alignment horizontal="center" vertical="top" shrinkToFit="1"/>
    </xf>
    <xf numFmtId="4" fontId="5" fillId="32" borderId="10" xfId="0" applyNumberFormat="1" applyFont="1" applyFill="1" applyBorder="1" applyAlignment="1">
      <alignment horizontal="center" vertical="top" shrinkToFit="1"/>
    </xf>
    <xf numFmtId="173" fontId="8" fillId="32" borderId="10" xfId="0" applyNumberFormat="1" applyFont="1" applyFill="1" applyBorder="1" applyAlignment="1">
      <alignment horizontal="center" vertical="top" shrinkToFit="1"/>
    </xf>
    <xf numFmtId="172" fontId="4" fillId="32" borderId="10" xfId="0" applyNumberFormat="1" applyFont="1" applyFill="1" applyBorder="1" applyAlignment="1">
      <alignment horizontal="center" vertical="top"/>
    </xf>
    <xf numFmtId="173" fontId="7" fillId="32" borderId="10" xfId="0" applyNumberFormat="1" applyFont="1" applyFill="1" applyBorder="1" applyAlignment="1">
      <alignment horizontal="center" vertical="top" shrinkToFit="1"/>
    </xf>
    <xf numFmtId="172" fontId="5" fillId="32" borderId="11" xfId="0" applyNumberFormat="1" applyFont="1" applyFill="1" applyBorder="1" applyAlignment="1">
      <alignment horizontal="center" vertical="top"/>
    </xf>
    <xf numFmtId="172" fontId="5" fillId="32" borderId="11" xfId="0" applyNumberFormat="1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9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172" fontId="9" fillId="32" borderId="11" xfId="0" applyNumberFormat="1" applyFont="1" applyFill="1" applyBorder="1" applyAlignment="1">
      <alignment vertical="top" wrapText="1"/>
    </xf>
    <xf numFmtId="0" fontId="47" fillId="32" borderId="12" xfId="0" applyFont="1" applyFill="1" applyBorder="1" applyAlignment="1">
      <alignment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172" fontId="9" fillId="32" borderId="12" xfId="0" applyNumberFormat="1" applyFont="1" applyFill="1" applyBorder="1" applyAlignment="1">
      <alignment horizontal="center" vertical="top" wrapText="1"/>
    </xf>
    <xf numFmtId="172" fontId="4" fillId="32" borderId="13" xfId="0" applyNumberFormat="1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horizontal="center" vertical="top"/>
    </xf>
    <xf numFmtId="172" fontId="4" fillId="32" borderId="10" xfId="0" applyNumberFormat="1" applyFont="1" applyFill="1" applyBorder="1" applyAlignment="1">
      <alignment horizontal="center" vertical="top"/>
    </xf>
    <xf numFmtId="172" fontId="5" fillId="32" borderId="14" xfId="0" applyNumberFormat="1" applyFont="1" applyFill="1" applyBorder="1" applyAlignment="1">
      <alignment horizontal="center" vertical="top"/>
    </xf>
    <xf numFmtId="172" fontId="9" fillId="32" borderId="15" xfId="0" applyNumberFormat="1" applyFont="1" applyFill="1" applyBorder="1" applyAlignment="1">
      <alignment horizontal="center" vertical="top"/>
    </xf>
    <xf numFmtId="172" fontId="9" fillId="32" borderId="11" xfId="0" applyNumberFormat="1" applyFont="1" applyFill="1" applyBorder="1" applyAlignment="1">
      <alignment horizontal="center" vertical="top"/>
    </xf>
    <xf numFmtId="172" fontId="9" fillId="32" borderId="12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Zeros="0" tabSelected="1" zoomScale="65" zoomScaleNormal="65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33" sqref="L33"/>
    </sheetView>
  </sheetViews>
  <sheetFormatPr defaultColWidth="9.00390625" defaultRowHeight="15.75"/>
  <cols>
    <col min="1" max="1" width="41.125" style="2" customWidth="1"/>
    <col min="2" max="2" width="17.25390625" style="2" customWidth="1"/>
    <col min="3" max="3" width="14.75390625" style="2" customWidth="1"/>
    <col min="4" max="4" width="14.875" style="2" customWidth="1"/>
    <col min="5" max="5" width="15.00390625" style="2" customWidth="1"/>
    <col min="6" max="10" width="14.50390625" style="2" customWidth="1"/>
    <col min="11" max="11" width="3.50390625" style="2" customWidth="1"/>
    <col min="12" max="12" width="47.00390625" style="2" customWidth="1"/>
    <col min="13" max="16384" width="9.00390625" style="2" customWidth="1"/>
  </cols>
  <sheetData>
    <row r="1" spans="1:12" ht="44.25" customHeight="1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1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"/>
    </row>
    <row r="3" spans="1:12" ht="93.75">
      <c r="A3" s="1" t="s">
        <v>0</v>
      </c>
      <c r="B3" s="1" t="s">
        <v>46</v>
      </c>
      <c r="C3" s="1" t="s">
        <v>47</v>
      </c>
      <c r="D3" s="1" t="s">
        <v>39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48</v>
      </c>
      <c r="J3" s="1" t="s">
        <v>49</v>
      </c>
      <c r="K3" s="36" t="s">
        <v>18</v>
      </c>
      <c r="L3" s="37"/>
    </row>
    <row r="4" spans="1:12" ht="18.75">
      <c r="A4" s="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36">
        <v>11</v>
      </c>
      <c r="L4" s="37"/>
    </row>
    <row r="5" spans="1:12" s="8" customFormat="1" ht="37.5">
      <c r="A5" s="5" t="s">
        <v>1</v>
      </c>
      <c r="B5" s="6">
        <f>SUM(B6+B8+B10+B15+B19+B20+B21+B22+B23+B24+B25+B26+B27)</f>
        <v>1308318.9</v>
      </c>
      <c r="C5" s="6">
        <f>SUM(C6+C8+C10+C15+C19+C20+C21+C22+C23+C24+C25+C26+C27)</f>
        <v>1096898</v>
      </c>
      <c r="D5" s="7">
        <f>C5/B5-1</f>
        <v>-0.1615973750742269</v>
      </c>
      <c r="E5" s="6">
        <f>SUM(E6+E8+E10+E15+E19+E20+E21+E22+E23+E24+E25+E26+E27)</f>
        <v>1014196</v>
      </c>
      <c r="F5" s="7">
        <f>E5/C5-1</f>
        <v>-0.07539625379935055</v>
      </c>
      <c r="G5" s="6">
        <f>SUM(G6+G8+G10+G15+G19+G20+G21+G22+G23+G24+G25+G26+G27)</f>
        <v>1054250</v>
      </c>
      <c r="H5" s="7">
        <f>G5/E5-1</f>
        <v>0.03949335236975893</v>
      </c>
      <c r="I5" s="6">
        <f>SUM(I6+I8+I10+I15+I19+I20+I21+I22+I23+I24+I25+I26+I27)</f>
        <v>1082486</v>
      </c>
      <c r="J5" s="7">
        <f>I5/G5-1</f>
        <v>0.02678302110505104</v>
      </c>
      <c r="K5" s="28"/>
      <c r="L5" s="28"/>
    </row>
    <row r="6" spans="1:12" ht="18.75">
      <c r="A6" s="9" t="s">
        <v>2</v>
      </c>
      <c r="B6" s="10">
        <v>618995</v>
      </c>
      <c r="C6" s="10">
        <v>551195</v>
      </c>
      <c r="D6" s="7">
        <f aca="true" t="shared" si="0" ref="D6:D27">C6/B6-1</f>
        <v>-0.1095323871759869</v>
      </c>
      <c r="E6" s="10">
        <v>446033</v>
      </c>
      <c r="F6" s="7">
        <f aca="true" t="shared" si="1" ref="F6:F27">E6/C6-1</f>
        <v>-0.1907891036747431</v>
      </c>
      <c r="G6" s="10">
        <v>459413</v>
      </c>
      <c r="H6" s="7">
        <f aca="true" t="shared" si="2" ref="H6:H27">G6/E6-1</f>
        <v>0.02999778043328627</v>
      </c>
      <c r="I6" s="10">
        <v>463194</v>
      </c>
      <c r="J6" s="7">
        <f aca="true" t="shared" si="3" ref="J6:J27">I6/G6-1</f>
        <v>0.008230067499178206</v>
      </c>
      <c r="K6" s="29"/>
      <c r="L6" s="29"/>
    </row>
    <row r="7" spans="1:12" ht="122.25" customHeight="1">
      <c r="A7" s="9" t="s">
        <v>3</v>
      </c>
      <c r="B7" s="10">
        <v>618995</v>
      </c>
      <c r="C7" s="10">
        <v>551195</v>
      </c>
      <c r="D7" s="7">
        <f t="shared" si="0"/>
        <v>-0.1095323871759869</v>
      </c>
      <c r="E7" s="10">
        <v>446033</v>
      </c>
      <c r="F7" s="7">
        <f t="shared" si="1"/>
        <v>-0.1907891036747431</v>
      </c>
      <c r="G7" s="10">
        <v>459413</v>
      </c>
      <c r="H7" s="7">
        <f t="shared" si="2"/>
        <v>0.02999778043328627</v>
      </c>
      <c r="I7" s="10">
        <v>463194</v>
      </c>
      <c r="J7" s="7">
        <f t="shared" si="3"/>
        <v>0.008230067499178206</v>
      </c>
      <c r="K7" s="20" t="s">
        <v>64</v>
      </c>
      <c r="L7" s="21"/>
    </row>
    <row r="8" spans="1:12" ht="75">
      <c r="A8" s="9" t="s">
        <v>24</v>
      </c>
      <c r="B8" s="10">
        <v>11125.2</v>
      </c>
      <c r="C8" s="10">
        <v>9052</v>
      </c>
      <c r="D8" s="7">
        <f t="shared" si="0"/>
        <v>-0.18635170603674545</v>
      </c>
      <c r="E8" s="10">
        <v>12369</v>
      </c>
      <c r="F8" s="7">
        <f t="shared" si="1"/>
        <v>0.3664383561643836</v>
      </c>
      <c r="G8" s="10">
        <v>13774</v>
      </c>
      <c r="H8" s="7">
        <f t="shared" si="2"/>
        <v>0.11359042768210847</v>
      </c>
      <c r="I8" s="10">
        <v>14060</v>
      </c>
      <c r="J8" s="7">
        <f t="shared" si="3"/>
        <v>0.020763757804559413</v>
      </c>
      <c r="K8" s="30"/>
      <c r="L8" s="30"/>
    </row>
    <row r="9" spans="1:12" ht="66" customHeight="1">
      <c r="A9" s="9" t="s">
        <v>23</v>
      </c>
      <c r="B9" s="10">
        <v>11125.2</v>
      </c>
      <c r="C9" s="10">
        <v>9052</v>
      </c>
      <c r="D9" s="7">
        <f t="shared" si="0"/>
        <v>-0.18635170603674545</v>
      </c>
      <c r="E9" s="10">
        <v>12369</v>
      </c>
      <c r="F9" s="7">
        <f t="shared" si="1"/>
        <v>0.3664383561643836</v>
      </c>
      <c r="G9" s="10">
        <v>13774</v>
      </c>
      <c r="H9" s="7">
        <f t="shared" si="2"/>
        <v>0.11359042768210847</v>
      </c>
      <c r="I9" s="10">
        <v>14060</v>
      </c>
      <c r="J9" s="7">
        <f t="shared" si="3"/>
        <v>0.020763757804559413</v>
      </c>
      <c r="K9" s="20" t="s">
        <v>50</v>
      </c>
      <c r="L9" s="21"/>
    </row>
    <row r="10" spans="1:12" ht="37.5">
      <c r="A10" s="9" t="s">
        <v>4</v>
      </c>
      <c r="B10" s="10">
        <v>181308.1</v>
      </c>
      <c r="C10" s="10">
        <v>150750</v>
      </c>
      <c r="D10" s="7">
        <f t="shared" si="0"/>
        <v>-0.16854238724028325</v>
      </c>
      <c r="E10" s="10">
        <v>141638</v>
      </c>
      <c r="F10" s="7">
        <f t="shared" si="1"/>
        <v>-0.06044444444444441</v>
      </c>
      <c r="G10" s="10">
        <v>142388</v>
      </c>
      <c r="H10" s="7">
        <f t="shared" si="2"/>
        <v>0.005295189144156165</v>
      </c>
      <c r="I10" s="10">
        <v>147111</v>
      </c>
      <c r="J10" s="7">
        <f t="shared" si="3"/>
        <v>0.033169930050285235</v>
      </c>
      <c r="K10" s="31"/>
      <c r="L10" s="32"/>
    </row>
    <row r="11" spans="1:12" ht="84.75" customHeight="1">
      <c r="A11" s="9" t="s">
        <v>25</v>
      </c>
      <c r="B11" s="10">
        <v>109209.7</v>
      </c>
      <c r="C11" s="10">
        <v>100392</v>
      </c>
      <c r="D11" s="7">
        <f t="shared" si="0"/>
        <v>-0.08074099644994903</v>
      </c>
      <c r="E11" s="10">
        <v>117824</v>
      </c>
      <c r="F11" s="7">
        <f t="shared" si="1"/>
        <v>0.17363933381145902</v>
      </c>
      <c r="G11" s="10">
        <v>126758</v>
      </c>
      <c r="H11" s="7">
        <f t="shared" si="2"/>
        <v>0.07582495926127097</v>
      </c>
      <c r="I11" s="10">
        <v>130175</v>
      </c>
      <c r="J11" s="7">
        <f t="shared" si="3"/>
        <v>0.02695687846131989</v>
      </c>
      <c r="K11" s="20" t="s">
        <v>51</v>
      </c>
      <c r="L11" s="21"/>
    </row>
    <row r="12" spans="1:12" ht="53.25" customHeight="1">
      <c r="A12" s="9" t="s">
        <v>29</v>
      </c>
      <c r="B12" s="10">
        <v>65542.9</v>
      </c>
      <c r="C12" s="10">
        <v>45415</v>
      </c>
      <c r="D12" s="7">
        <f t="shared" si="0"/>
        <v>-0.3070950476710673</v>
      </c>
      <c r="E12" s="10">
        <v>9880</v>
      </c>
      <c r="F12" s="7">
        <f t="shared" si="1"/>
        <v>-0.7824507321369591</v>
      </c>
      <c r="G12" s="11">
        <v>0</v>
      </c>
      <c r="H12" s="7"/>
      <c r="I12" s="10">
        <v>0</v>
      </c>
      <c r="J12" s="7"/>
      <c r="K12" s="20" t="s">
        <v>52</v>
      </c>
      <c r="L12" s="21"/>
    </row>
    <row r="13" spans="1:12" ht="74.25" customHeight="1">
      <c r="A13" s="9" t="s">
        <v>30</v>
      </c>
      <c r="B13" s="10">
        <v>62.1</v>
      </c>
      <c r="C13" s="10">
        <v>33</v>
      </c>
      <c r="D13" s="7">
        <f t="shared" si="0"/>
        <v>-0.4685990338164251</v>
      </c>
      <c r="E13" s="10">
        <v>60</v>
      </c>
      <c r="F13" s="7">
        <f t="shared" si="1"/>
        <v>0.8181818181818181</v>
      </c>
      <c r="G13" s="10">
        <v>60</v>
      </c>
      <c r="H13" s="7">
        <f t="shared" si="2"/>
        <v>0</v>
      </c>
      <c r="I13" s="10">
        <v>60</v>
      </c>
      <c r="J13" s="7">
        <f t="shared" si="3"/>
        <v>0</v>
      </c>
      <c r="K13" s="20" t="s">
        <v>63</v>
      </c>
      <c r="L13" s="21"/>
    </row>
    <row r="14" spans="1:12" ht="93" customHeight="1">
      <c r="A14" s="9" t="s">
        <v>31</v>
      </c>
      <c r="B14" s="10">
        <v>6493.4</v>
      </c>
      <c r="C14" s="10">
        <v>4910</v>
      </c>
      <c r="D14" s="7">
        <f t="shared" si="0"/>
        <v>-0.24384759910062526</v>
      </c>
      <c r="E14" s="10">
        <v>13874</v>
      </c>
      <c r="F14" s="7">
        <f t="shared" si="1"/>
        <v>1.825661914460285</v>
      </c>
      <c r="G14" s="10">
        <v>15570</v>
      </c>
      <c r="H14" s="7">
        <f t="shared" si="2"/>
        <v>0.12224304454375101</v>
      </c>
      <c r="I14" s="10">
        <v>16876</v>
      </c>
      <c r="J14" s="7">
        <f t="shared" si="3"/>
        <v>0.08387925497752091</v>
      </c>
      <c r="K14" s="20" t="s">
        <v>53</v>
      </c>
      <c r="L14" s="21"/>
    </row>
    <row r="15" spans="1:12" ht="33.75" customHeight="1">
      <c r="A15" s="9" t="s">
        <v>5</v>
      </c>
      <c r="B15" s="10">
        <v>164001.6</v>
      </c>
      <c r="C15" s="10">
        <v>132548</v>
      </c>
      <c r="D15" s="7">
        <f t="shared" si="0"/>
        <v>-0.19178837279636296</v>
      </c>
      <c r="E15" s="10">
        <v>151535</v>
      </c>
      <c r="F15" s="7">
        <f t="shared" si="1"/>
        <v>0.14324622023719713</v>
      </c>
      <c r="G15" s="10">
        <v>162057</v>
      </c>
      <c r="H15" s="7">
        <f t="shared" si="2"/>
        <v>0.069436103870393</v>
      </c>
      <c r="I15" s="10">
        <v>173493</v>
      </c>
      <c r="J15" s="7">
        <f t="shared" si="3"/>
        <v>0.0705677631944317</v>
      </c>
      <c r="K15" s="30"/>
      <c r="L15" s="30"/>
    </row>
    <row r="16" spans="1:12" ht="198.75" customHeight="1">
      <c r="A16" s="9" t="s">
        <v>32</v>
      </c>
      <c r="B16" s="10">
        <v>70378.8</v>
      </c>
      <c r="C16" s="10">
        <v>67000</v>
      </c>
      <c r="D16" s="7">
        <f t="shared" si="0"/>
        <v>-0.048008775369855705</v>
      </c>
      <c r="E16" s="10">
        <v>85949</v>
      </c>
      <c r="F16" s="7">
        <f t="shared" si="1"/>
        <v>0.2828208955223881</v>
      </c>
      <c r="G16" s="10">
        <v>94544</v>
      </c>
      <c r="H16" s="7">
        <f t="shared" si="2"/>
        <v>0.10000116348066879</v>
      </c>
      <c r="I16" s="10">
        <v>103998</v>
      </c>
      <c r="J16" s="7">
        <f t="shared" si="3"/>
        <v>0.09999576916567943</v>
      </c>
      <c r="K16" s="22" t="s">
        <v>57</v>
      </c>
      <c r="L16" s="23"/>
    </row>
    <row r="17" spans="1:12" ht="233.25" customHeight="1">
      <c r="A17" s="9" t="s">
        <v>40</v>
      </c>
      <c r="B17" s="10">
        <v>5774</v>
      </c>
      <c r="C17" s="10">
        <v>3642</v>
      </c>
      <c r="D17" s="7">
        <f t="shared" si="0"/>
        <v>-0.3692414270869414</v>
      </c>
      <c r="E17" s="10">
        <v>4081</v>
      </c>
      <c r="F17" s="7">
        <f t="shared" si="1"/>
        <v>0.12053816584294341</v>
      </c>
      <c r="G17" s="10">
        <v>4571</v>
      </c>
      <c r="H17" s="7">
        <f t="shared" si="2"/>
        <v>0.12006861063464846</v>
      </c>
      <c r="I17" s="10">
        <v>5735</v>
      </c>
      <c r="J17" s="7">
        <f t="shared" si="3"/>
        <v>0.2546488733318748</v>
      </c>
      <c r="K17" s="22" t="s">
        <v>58</v>
      </c>
      <c r="L17" s="23"/>
    </row>
    <row r="18" spans="1:12" ht="36" customHeight="1">
      <c r="A18" s="9" t="s">
        <v>33</v>
      </c>
      <c r="B18" s="10">
        <v>87848.8</v>
      </c>
      <c r="C18" s="10">
        <v>61906</v>
      </c>
      <c r="D18" s="7">
        <f t="shared" si="0"/>
        <v>-0.2953119450692554</v>
      </c>
      <c r="E18" s="10">
        <v>61505</v>
      </c>
      <c r="F18" s="7">
        <f t="shared" si="1"/>
        <v>-0.006477562756437183</v>
      </c>
      <c r="G18" s="10">
        <v>62942</v>
      </c>
      <c r="H18" s="7">
        <f t="shared" si="2"/>
        <v>0.0233639541500692</v>
      </c>
      <c r="I18" s="10">
        <v>63760</v>
      </c>
      <c r="J18" s="7">
        <f t="shared" si="3"/>
        <v>0.012996091639922547</v>
      </c>
      <c r="K18" s="22"/>
      <c r="L18" s="23"/>
    </row>
    <row r="19" spans="1:12" ht="56.25">
      <c r="A19" s="9" t="s">
        <v>6</v>
      </c>
      <c r="B19" s="10">
        <v>2758.7</v>
      </c>
      <c r="C19" s="10">
        <v>4401</v>
      </c>
      <c r="D19" s="7">
        <f t="shared" si="0"/>
        <v>0.595316634646754</v>
      </c>
      <c r="E19" s="10">
        <v>3500</v>
      </c>
      <c r="F19" s="7">
        <f t="shared" si="1"/>
        <v>-0.2047261985912293</v>
      </c>
      <c r="G19" s="10">
        <v>4100</v>
      </c>
      <c r="H19" s="7">
        <f t="shared" si="2"/>
        <v>0.17142857142857149</v>
      </c>
      <c r="I19" s="10">
        <v>4100</v>
      </c>
      <c r="J19" s="7">
        <f t="shared" si="3"/>
        <v>0</v>
      </c>
      <c r="K19" s="20" t="s">
        <v>54</v>
      </c>
      <c r="L19" s="21"/>
    </row>
    <row r="20" spans="1:12" ht="27" customHeight="1">
      <c r="A20" s="9" t="s">
        <v>7</v>
      </c>
      <c r="B20" s="10">
        <v>13943.5</v>
      </c>
      <c r="C20" s="10">
        <v>12784</v>
      </c>
      <c r="D20" s="7">
        <f t="shared" si="0"/>
        <v>-0.0831570265715208</v>
      </c>
      <c r="E20" s="10">
        <v>13400</v>
      </c>
      <c r="F20" s="7">
        <f t="shared" si="1"/>
        <v>0.04818523153942422</v>
      </c>
      <c r="G20" s="10">
        <v>13750</v>
      </c>
      <c r="H20" s="7">
        <f t="shared" si="2"/>
        <v>0.026119402985074647</v>
      </c>
      <c r="I20" s="10">
        <v>13750</v>
      </c>
      <c r="J20" s="7">
        <f t="shared" si="3"/>
        <v>0</v>
      </c>
      <c r="K20" s="20"/>
      <c r="L20" s="21"/>
    </row>
    <row r="21" spans="1:12" ht="93.75">
      <c r="A21" s="9" t="s">
        <v>26</v>
      </c>
      <c r="B21" s="10">
        <v>0.6</v>
      </c>
      <c r="C21" s="12"/>
      <c r="D21" s="7"/>
      <c r="E21" s="10"/>
      <c r="F21" s="7"/>
      <c r="G21" s="10"/>
      <c r="H21" s="7"/>
      <c r="I21" s="10"/>
      <c r="J21" s="7"/>
      <c r="K21" s="24"/>
      <c r="L21" s="25"/>
    </row>
    <row r="22" spans="1:12" ht="148.5" customHeight="1">
      <c r="A22" s="9" t="s">
        <v>27</v>
      </c>
      <c r="B22" s="10">
        <v>144172.9</v>
      </c>
      <c r="C22" s="10">
        <v>127211</v>
      </c>
      <c r="D22" s="7">
        <f t="shared" si="0"/>
        <v>-0.11764971086799247</v>
      </c>
      <c r="E22" s="10">
        <v>155000</v>
      </c>
      <c r="F22" s="7">
        <f t="shared" si="1"/>
        <v>0.21844809018088052</v>
      </c>
      <c r="G22" s="10">
        <v>156000</v>
      </c>
      <c r="H22" s="7">
        <f t="shared" si="2"/>
        <v>0.006451612903225712</v>
      </c>
      <c r="I22" s="10">
        <v>155950</v>
      </c>
      <c r="J22" s="7">
        <f t="shared" si="3"/>
        <v>-0.0003205128205128194</v>
      </c>
      <c r="K22" s="20" t="s">
        <v>62</v>
      </c>
      <c r="L22" s="21"/>
    </row>
    <row r="23" spans="1:12" ht="47.25" customHeight="1">
      <c r="A23" s="9" t="s">
        <v>8</v>
      </c>
      <c r="B23" s="10">
        <v>678.1</v>
      </c>
      <c r="C23" s="10">
        <v>2431</v>
      </c>
      <c r="D23" s="7">
        <f t="shared" si="0"/>
        <v>2.585016959150568</v>
      </c>
      <c r="E23" s="10">
        <v>2462</v>
      </c>
      <c r="F23" s="7">
        <f t="shared" si="1"/>
        <v>0.012751953928424431</v>
      </c>
      <c r="G23" s="10">
        <v>2462</v>
      </c>
      <c r="H23" s="7">
        <f t="shared" si="2"/>
        <v>0</v>
      </c>
      <c r="I23" s="10">
        <v>2462</v>
      </c>
      <c r="J23" s="7">
        <f t="shared" si="3"/>
        <v>0</v>
      </c>
      <c r="K23" s="20"/>
      <c r="L23" s="21"/>
    </row>
    <row r="24" spans="1:12" ht="82.5" customHeight="1">
      <c r="A24" s="9" t="s">
        <v>19</v>
      </c>
      <c r="B24" s="10">
        <v>18742.9</v>
      </c>
      <c r="C24" s="10">
        <v>439</v>
      </c>
      <c r="D24" s="7">
        <f t="shared" si="0"/>
        <v>-0.9765777974593046</v>
      </c>
      <c r="E24" s="10">
        <v>380</v>
      </c>
      <c r="F24" s="7">
        <f t="shared" si="1"/>
        <v>-0.13439635535307515</v>
      </c>
      <c r="G24" s="10">
        <v>380</v>
      </c>
      <c r="H24" s="7">
        <f t="shared" si="2"/>
        <v>0</v>
      </c>
      <c r="I24" s="10">
        <v>430</v>
      </c>
      <c r="J24" s="7">
        <f t="shared" si="3"/>
        <v>0.13157894736842102</v>
      </c>
      <c r="K24" s="20"/>
      <c r="L24" s="21"/>
    </row>
    <row r="25" spans="1:12" ht="100.5" customHeight="1">
      <c r="A25" s="9" t="s">
        <v>20</v>
      </c>
      <c r="B25" s="10">
        <v>133032.2</v>
      </c>
      <c r="C25" s="10">
        <v>93268</v>
      </c>
      <c r="D25" s="7">
        <f t="shared" si="0"/>
        <v>-0.29890658051208663</v>
      </c>
      <c r="E25" s="10">
        <v>77000</v>
      </c>
      <c r="F25" s="7">
        <f t="shared" si="1"/>
        <v>-0.17442209546682674</v>
      </c>
      <c r="G25" s="10">
        <v>59000</v>
      </c>
      <c r="H25" s="7">
        <f t="shared" si="2"/>
        <v>-0.23376623376623373</v>
      </c>
      <c r="I25" s="10">
        <v>47000</v>
      </c>
      <c r="J25" s="7">
        <f t="shared" si="3"/>
        <v>-0.2033898305084746</v>
      </c>
      <c r="K25" s="20" t="s">
        <v>55</v>
      </c>
      <c r="L25" s="21"/>
    </row>
    <row r="26" spans="1:12" ht="49.5" customHeight="1">
      <c r="A26" s="9" t="s">
        <v>9</v>
      </c>
      <c r="B26" s="10">
        <v>12048</v>
      </c>
      <c r="C26" s="10">
        <v>5425</v>
      </c>
      <c r="D26" s="7">
        <f t="shared" si="0"/>
        <v>-0.5497177954847278</v>
      </c>
      <c r="E26" s="10">
        <v>3367</v>
      </c>
      <c r="F26" s="7">
        <f t="shared" si="1"/>
        <v>-0.37935483870967746</v>
      </c>
      <c r="G26" s="10">
        <v>3377</v>
      </c>
      <c r="H26" s="7">
        <f t="shared" si="2"/>
        <v>0.0029700029700030495</v>
      </c>
      <c r="I26" s="10">
        <v>3387</v>
      </c>
      <c r="J26" s="7">
        <f t="shared" si="3"/>
        <v>0.0029612081729346595</v>
      </c>
      <c r="K26" s="20" t="s">
        <v>56</v>
      </c>
      <c r="L26" s="21"/>
    </row>
    <row r="27" spans="1:12" ht="47.25" customHeight="1">
      <c r="A27" s="9" t="s">
        <v>10</v>
      </c>
      <c r="B27" s="10">
        <v>7512.1</v>
      </c>
      <c r="C27" s="10">
        <v>7394</v>
      </c>
      <c r="D27" s="7">
        <f t="shared" si="0"/>
        <v>-0.015721302964550543</v>
      </c>
      <c r="E27" s="10">
        <v>7512</v>
      </c>
      <c r="F27" s="7">
        <f t="shared" si="1"/>
        <v>0.015958885582905147</v>
      </c>
      <c r="G27" s="10">
        <v>37549</v>
      </c>
      <c r="H27" s="7">
        <f t="shared" si="2"/>
        <v>3.998535676251331</v>
      </c>
      <c r="I27" s="10">
        <v>57549</v>
      </c>
      <c r="J27" s="7">
        <f t="shared" si="3"/>
        <v>0.5326373538576261</v>
      </c>
      <c r="K27" s="20" t="s">
        <v>61</v>
      </c>
      <c r="L27" s="21"/>
    </row>
    <row r="28" spans="1:12" s="8" customFormat="1" ht="37.5">
      <c r="A28" s="5" t="s">
        <v>11</v>
      </c>
      <c r="B28" s="13">
        <f>B29+B35+B34+B36</f>
        <v>1438279.2000000002</v>
      </c>
      <c r="C28" s="13">
        <f>C29+C35+C36+C34</f>
        <v>1458432.7999999998</v>
      </c>
      <c r="D28" s="14">
        <f aca="true" t="shared" si="4" ref="D28:D37">C28/B28-1</f>
        <v>0.014012300254359289</v>
      </c>
      <c r="E28" s="6">
        <f>E29+E35+E36+E34</f>
        <v>1513068.7</v>
      </c>
      <c r="F28" s="14">
        <f aca="true" t="shared" si="5" ref="F28:F37">E28/C28-1</f>
        <v>0.03746206201615876</v>
      </c>
      <c r="G28" s="13">
        <f>G29+G35+G36+G34</f>
        <v>1462562</v>
      </c>
      <c r="H28" s="14">
        <f aca="true" t="shared" si="6" ref="H28:H37">G28/E28-1</f>
        <v>-0.033380308508133116</v>
      </c>
      <c r="I28" s="13">
        <f>I29+I35+I36+I34</f>
        <v>1482221.5</v>
      </c>
      <c r="J28" s="14">
        <f aca="true" t="shared" si="7" ref="J28:J37">I28/G28-1</f>
        <v>0.013441823320994306</v>
      </c>
      <c r="K28" s="26" t="s">
        <v>17</v>
      </c>
      <c r="L28" s="26"/>
    </row>
    <row r="29" spans="1:12" ht="75">
      <c r="A29" s="9" t="s">
        <v>12</v>
      </c>
      <c r="B29" s="15">
        <f>SUM(B30:B33)</f>
        <v>1440191.1</v>
      </c>
      <c r="C29" s="15">
        <f>SUM(C30:C33)</f>
        <v>1463768.7</v>
      </c>
      <c r="D29" s="7">
        <f t="shared" si="4"/>
        <v>0.016371160743876123</v>
      </c>
      <c r="E29" s="15">
        <f>SUM(E30:E33)</f>
        <v>1513068.7</v>
      </c>
      <c r="F29" s="7">
        <f t="shared" si="5"/>
        <v>0.0336801845810748</v>
      </c>
      <c r="G29" s="15">
        <f>SUM(G30:G33)</f>
        <v>1462562</v>
      </c>
      <c r="H29" s="7">
        <f t="shared" si="6"/>
        <v>-0.033380308508133116</v>
      </c>
      <c r="I29" s="15">
        <f>SUM(I30:I33)</f>
        <v>1482221.5</v>
      </c>
      <c r="J29" s="7">
        <f t="shared" si="7"/>
        <v>0.013441823320994306</v>
      </c>
      <c r="K29" s="27" t="s">
        <v>17</v>
      </c>
      <c r="L29" s="27"/>
    </row>
    <row r="30" spans="1:12" ht="187.5">
      <c r="A30" s="9" t="s">
        <v>21</v>
      </c>
      <c r="B30" s="15">
        <v>54113.6</v>
      </c>
      <c r="C30" s="15">
        <v>62870.6</v>
      </c>
      <c r="D30" s="7">
        <f t="shared" si="4"/>
        <v>0.16182623222258363</v>
      </c>
      <c r="E30" s="15">
        <v>171416.2</v>
      </c>
      <c r="F30" s="7">
        <f t="shared" si="5"/>
        <v>1.7264921918989162</v>
      </c>
      <c r="G30" s="15">
        <v>154014</v>
      </c>
      <c r="H30" s="7">
        <f t="shared" si="6"/>
        <v>-0.10152015970485873</v>
      </c>
      <c r="I30" s="15">
        <v>165191.3</v>
      </c>
      <c r="J30" s="16">
        <f t="shared" si="7"/>
        <v>0.0725732725596373</v>
      </c>
      <c r="K30" s="17" t="s">
        <v>59</v>
      </c>
      <c r="L30" s="18" t="s">
        <v>60</v>
      </c>
    </row>
    <row r="31" spans="1:12" ht="75">
      <c r="A31" s="9" t="s">
        <v>15</v>
      </c>
      <c r="B31" s="15">
        <v>467624.2</v>
      </c>
      <c r="C31" s="15">
        <v>475577.1</v>
      </c>
      <c r="D31" s="7">
        <f t="shared" si="4"/>
        <v>0.017007032570170555</v>
      </c>
      <c r="E31" s="15">
        <v>353548</v>
      </c>
      <c r="F31" s="7">
        <f t="shared" si="5"/>
        <v>-0.2565916231038038</v>
      </c>
      <c r="G31" s="15">
        <v>319715.1</v>
      </c>
      <c r="H31" s="7">
        <f t="shared" si="6"/>
        <v>-0.0956953511262969</v>
      </c>
      <c r="I31" s="15">
        <v>328630</v>
      </c>
      <c r="J31" s="16">
        <f t="shared" si="7"/>
        <v>0.02788388787392293</v>
      </c>
      <c r="K31" s="17" t="s">
        <v>36</v>
      </c>
      <c r="L31" s="18" t="s">
        <v>65</v>
      </c>
    </row>
    <row r="32" spans="1:12" ht="318.75">
      <c r="A32" s="9" t="s">
        <v>22</v>
      </c>
      <c r="B32" s="15">
        <v>912161.3</v>
      </c>
      <c r="C32" s="15">
        <v>909809.5</v>
      </c>
      <c r="D32" s="7">
        <f t="shared" si="4"/>
        <v>-0.0025782720665742387</v>
      </c>
      <c r="E32" s="15">
        <v>946958.7</v>
      </c>
      <c r="F32" s="7">
        <f t="shared" si="5"/>
        <v>0.040831844468539824</v>
      </c>
      <c r="G32" s="15">
        <v>947687.1</v>
      </c>
      <c r="H32" s="7">
        <f t="shared" si="6"/>
        <v>0.0007691993325580349</v>
      </c>
      <c r="I32" s="15">
        <v>947254.4</v>
      </c>
      <c r="J32" s="16">
        <f t="shared" si="7"/>
        <v>-0.0004565853012032939</v>
      </c>
      <c r="K32" s="17" t="s">
        <v>35</v>
      </c>
      <c r="L32" s="18" t="s">
        <v>37</v>
      </c>
    </row>
    <row r="33" spans="1:12" ht="112.5">
      <c r="A33" s="9" t="s">
        <v>16</v>
      </c>
      <c r="B33" s="15">
        <v>6292</v>
      </c>
      <c r="C33" s="15">
        <v>15511.5</v>
      </c>
      <c r="D33" s="7">
        <f t="shared" si="4"/>
        <v>1.4652733630006356</v>
      </c>
      <c r="E33" s="10">
        <v>41145.8</v>
      </c>
      <c r="F33" s="7">
        <f t="shared" si="5"/>
        <v>1.6525996841053412</v>
      </c>
      <c r="G33" s="10">
        <v>41145.8</v>
      </c>
      <c r="H33" s="7">
        <f>G33/E33-1</f>
        <v>0</v>
      </c>
      <c r="I33" s="10">
        <v>41145.8</v>
      </c>
      <c r="J33" s="16">
        <f t="shared" si="7"/>
        <v>0</v>
      </c>
      <c r="K33" s="17" t="s">
        <v>36</v>
      </c>
      <c r="L33" s="18" t="s">
        <v>67</v>
      </c>
    </row>
    <row r="34" spans="1:12" ht="56.25">
      <c r="A34" s="19" t="s">
        <v>34</v>
      </c>
      <c r="B34" s="15">
        <v>7247.6</v>
      </c>
      <c r="C34" s="15">
        <v>3611.9</v>
      </c>
      <c r="D34" s="7">
        <f t="shared" si="4"/>
        <v>-0.501641922843424</v>
      </c>
      <c r="E34" s="10"/>
      <c r="F34" s="7">
        <f t="shared" si="5"/>
        <v>-1</v>
      </c>
      <c r="G34" s="10"/>
      <c r="H34" s="7"/>
      <c r="I34" s="10"/>
      <c r="J34" s="16"/>
      <c r="K34" s="17" t="s">
        <v>38</v>
      </c>
      <c r="L34" s="18" t="s">
        <v>66</v>
      </c>
    </row>
    <row r="35" spans="1:12" ht="337.5">
      <c r="A35" s="9" t="s">
        <v>28</v>
      </c>
      <c r="B35" s="15">
        <v>158.6</v>
      </c>
      <c r="C35" s="15">
        <v>130.4</v>
      </c>
      <c r="D35" s="7">
        <f t="shared" si="4"/>
        <v>-0.17780580075662034</v>
      </c>
      <c r="E35" s="10"/>
      <c r="F35" s="7">
        <f t="shared" si="5"/>
        <v>-1</v>
      </c>
      <c r="G35" s="10"/>
      <c r="H35" s="7"/>
      <c r="I35" s="10"/>
      <c r="J35" s="16"/>
      <c r="K35" s="17" t="s">
        <v>38</v>
      </c>
      <c r="L35" s="18" t="s">
        <v>66</v>
      </c>
    </row>
    <row r="36" spans="1:12" ht="112.5">
      <c r="A36" s="9" t="s">
        <v>13</v>
      </c>
      <c r="B36" s="15">
        <v>-9318.1</v>
      </c>
      <c r="C36" s="15">
        <v>-9078.2</v>
      </c>
      <c r="D36" s="7">
        <f t="shared" si="4"/>
        <v>-0.025745591912514354</v>
      </c>
      <c r="E36" s="10"/>
      <c r="F36" s="7">
        <f t="shared" si="5"/>
        <v>-1</v>
      </c>
      <c r="G36" s="10"/>
      <c r="H36" s="7"/>
      <c r="I36" s="10"/>
      <c r="J36" s="16"/>
      <c r="K36" s="17" t="s">
        <v>38</v>
      </c>
      <c r="L36" s="18" t="s">
        <v>66</v>
      </c>
    </row>
    <row r="37" spans="1:12" s="8" customFormat="1" ht="18.75">
      <c r="A37" s="5" t="s">
        <v>14</v>
      </c>
      <c r="B37" s="6">
        <f>B28+B5</f>
        <v>2746598.1</v>
      </c>
      <c r="C37" s="6">
        <f>C28+C5</f>
        <v>2555330.8</v>
      </c>
      <c r="D37" s="14">
        <f t="shared" si="4"/>
        <v>-0.06963789132454445</v>
      </c>
      <c r="E37" s="6">
        <f>E28+E5</f>
        <v>2527264.7</v>
      </c>
      <c r="F37" s="14">
        <f t="shared" si="5"/>
        <v>-0.010983352918533917</v>
      </c>
      <c r="G37" s="6">
        <f>G28+G5</f>
        <v>2516812</v>
      </c>
      <c r="H37" s="14">
        <f t="shared" si="6"/>
        <v>-0.0041359735685779775</v>
      </c>
      <c r="I37" s="6">
        <f>I28+I5</f>
        <v>2564707.5</v>
      </c>
      <c r="J37" s="14">
        <f t="shared" si="7"/>
        <v>0.019030225539293344</v>
      </c>
      <c r="K37" s="26" t="s">
        <v>17</v>
      </c>
      <c r="L37" s="26"/>
    </row>
  </sheetData>
  <sheetProtection/>
  <mergeCells count="30">
    <mergeCell ref="K8:L8"/>
    <mergeCell ref="K9:L9"/>
    <mergeCell ref="K10:L10"/>
    <mergeCell ref="K22:L22"/>
    <mergeCell ref="A2:J2"/>
    <mergeCell ref="A1:L1"/>
    <mergeCell ref="K3:L3"/>
    <mergeCell ref="K4:L4"/>
    <mergeCell ref="K13:L13"/>
    <mergeCell ref="K14:L14"/>
    <mergeCell ref="K37:L37"/>
    <mergeCell ref="K28:L28"/>
    <mergeCell ref="K29:L29"/>
    <mergeCell ref="K5:L5"/>
    <mergeCell ref="K6:L6"/>
    <mergeCell ref="K7:L7"/>
    <mergeCell ref="K15:L15"/>
    <mergeCell ref="K16:L16"/>
    <mergeCell ref="K11:L11"/>
    <mergeCell ref="K12:L12"/>
    <mergeCell ref="K25:L25"/>
    <mergeCell ref="K26:L26"/>
    <mergeCell ref="K27:L27"/>
    <mergeCell ref="K17:L17"/>
    <mergeCell ref="K18:L18"/>
    <mergeCell ref="K19:L19"/>
    <mergeCell ref="K20:L20"/>
    <mergeCell ref="K21:L21"/>
    <mergeCell ref="K23:L23"/>
    <mergeCell ref="K24:L24"/>
  </mergeCells>
  <printOptions/>
  <pageMargins left="0" right="0" top="0" bottom="0" header="0" footer="0"/>
  <pageSetup fitToHeight="0" fitToWidth="1" horizontalDpi="600" verticalDpi="600" orientation="landscape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2020-11-23T04:48:35Z</cp:lastPrinted>
  <dcterms:created xsi:type="dcterms:W3CDTF">2015-04-28T09:53:59Z</dcterms:created>
  <dcterms:modified xsi:type="dcterms:W3CDTF">2020-11-23T04:48:39Z</dcterms:modified>
  <cp:category/>
  <cp:version/>
  <cp:contentType/>
  <cp:contentStatus/>
</cp:coreProperties>
</file>